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9-00021585\給付担当\06 処遇改善\R4\140_事務改善に向けた取組\140_Ｒ５処遇１申請様式・テキスト検討\010_様式\"/>
    </mc:Choice>
  </mc:AlternateContent>
  <workbookProtection workbookAlgorithmName="SHA-512" workbookHashValue="3qbSCkBfc4/ik2sxZCA9Z8xqX8yi/6TxAVY4jgwS0k4lh2H0fdxfIXSZOby7utXyErfur6Wn5//TXahAMF8gqg==" workbookSaltValue="Wju7ovBzFem7m1Pq4EWyJg==" workbookSpinCount="100000" lockStructure="1"/>
  <bookViews>
    <workbookView xWindow="0" yWindow="0" windowWidth="20490" windowHeight="7155" tabRatio="804" firstSheet="2" activeTab="2"/>
  </bookViews>
  <sheets>
    <sheet name="チェック用" sheetId="10" state="hidden" r:id="rId1"/>
    <sheet name="保守依頼用" sheetId="11" state="hidden" r:id="rId2"/>
    <sheet name="①職員名簿" sheetId="3" r:id="rId3"/>
    <sheet name="②第１号様式の１" sheetId="4" r:id="rId4"/>
    <sheet name="③第１号様式の３" sheetId="6" r:id="rId5"/>
    <sheet name="④第１号様式の２" sheetId="5" r:id="rId6"/>
    <sheet name="④第１号様式の２ (2)" sheetId="12" r:id="rId7"/>
    <sheet name="④第１号様式の２ (3)" sheetId="15" r:id="rId8"/>
    <sheet name="④第１号様式の２ (4)" sheetId="16" r:id="rId9"/>
    <sheet name="④第１号様式の２ (5)" sheetId="17" r:id="rId10"/>
    <sheet name="④第１号様式の２ (6)" sheetId="18" r:id="rId11"/>
    <sheet name="④第１号様式の２ (7)" sheetId="19" r:id="rId12"/>
    <sheet name="④第１号様式の２ (8)" sheetId="20" r:id="rId13"/>
    <sheet name="④第１号様式の２ (9)" sheetId="21" r:id="rId14"/>
    <sheet name="④第１号様式の２ (10)" sheetId="22" r:id="rId15"/>
    <sheet name="④第１号様式の２ (11)" sheetId="23" r:id="rId16"/>
    <sheet name="④第１号様式の２ (12)" sheetId="24" r:id="rId17"/>
    <sheet name="④第１号様式の２ (13)" sheetId="25" r:id="rId18"/>
    <sheet name="④第１号様式の２ (14)" sheetId="26" r:id="rId19"/>
    <sheet name="④第１号様式の２ (15)" sheetId="27" r:id="rId20"/>
    <sheet name="④第１号様式の２ (16)" sheetId="28" r:id="rId21"/>
    <sheet name="④第１号様式の２ (17)" sheetId="29" r:id="rId22"/>
    <sheet name="④第１号様式の２ (18)" sheetId="30" r:id="rId23"/>
    <sheet name="④第１号様式の２ (19)" sheetId="31" r:id="rId24"/>
    <sheet name="④第１号様式の２ (20)" sheetId="32" r:id="rId25"/>
    <sheet name="⑤次年度移行用　職員名簿" sheetId="7" r:id="rId26"/>
    <sheet name="マスタ" sheetId="9" state="hidden" r:id="rId27"/>
  </sheets>
  <definedNames>
    <definedName name="_Fill" localSheetId="2"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6" hidden="1">#REF!</definedName>
    <definedName name="_Fill" localSheetId="24"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25" hidden="1">#REF!</definedName>
    <definedName name="_Fill" localSheetId="0" hidden="1">#REF!</definedName>
    <definedName name="_Fill" hidden="1">#REF!</definedName>
    <definedName name="_Key1" localSheetId="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6" hidden="1">#REF!</definedName>
    <definedName name="_Key1" localSheetId="24"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25" hidden="1">#REF!</definedName>
    <definedName name="_Key1" localSheetId="0" hidden="1">#REF!</definedName>
    <definedName name="_Key1" hidden="1">#REF!</definedName>
    <definedName name="_Order1" hidden="1">255</definedName>
    <definedName name="_Sort" localSheetId="2"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6" hidden="1">#REF!</definedName>
    <definedName name="_Sort" localSheetId="24"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25" hidden="1">#REF!</definedName>
    <definedName name="_Sort" localSheetId="0" hidden="1">#REF!</definedName>
    <definedName name="_Sort" hidden="1">#REF!</definedName>
    <definedName name="_xlnm.Print_Area" localSheetId="3">②第１号様式の１!$A$1:$AN$112</definedName>
    <definedName name="_xlnm.Print_Area" localSheetId="4">③第１号様式の３!$A$1:$AJ$45</definedName>
    <definedName name="_xlnm.Print_Area" localSheetId="5">④第１号様式の２!$A$1:$BJ$104</definedName>
    <definedName name="_xlnm.Print_Area" localSheetId="14">'④第１号様式の２ (10)'!$A$1:$BJ$104</definedName>
    <definedName name="_xlnm.Print_Area" localSheetId="15">'④第１号様式の２ (11)'!$A$1:$BJ$104</definedName>
    <definedName name="_xlnm.Print_Area" localSheetId="16">'④第１号様式の２ (12)'!$A$1:$BJ$104</definedName>
    <definedName name="_xlnm.Print_Area" localSheetId="17">'④第１号様式の２ (13)'!$A$1:$BJ$104</definedName>
    <definedName name="_xlnm.Print_Area" localSheetId="18">'④第１号様式の２ (14)'!$A$1:$BJ$104</definedName>
    <definedName name="_xlnm.Print_Area" localSheetId="19">'④第１号様式の２ (15)'!$A$1:$BJ$104</definedName>
    <definedName name="_xlnm.Print_Area" localSheetId="20">'④第１号様式の２ (16)'!$A$1:$BJ$104</definedName>
    <definedName name="_xlnm.Print_Area" localSheetId="21">'④第１号様式の２ (17)'!$A$1:$BJ$104</definedName>
    <definedName name="_xlnm.Print_Area" localSheetId="22">'④第１号様式の２ (18)'!$A$1:$BJ$104</definedName>
    <definedName name="_xlnm.Print_Area" localSheetId="23">'④第１号様式の２ (19)'!$A$1:$BJ$104</definedName>
    <definedName name="_xlnm.Print_Area" localSheetId="6">'④第１号様式の２ (2)'!$A$1:$BJ$104</definedName>
    <definedName name="_xlnm.Print_Area" localSheetId="24">'④第１号様式の２ (20)'!$A$1:$BJ$104</definedName>
    <definedName name="_xlnm.Print_Area" localSheetId="7">'④第１号様式の２ (3)'!$A$1:$BJ$104</definedName>
    <definedName name="_xlnm.Print_Area" localSheetId="8">'④第１号様式の２ (4)'!$A$1:$BJ$104</definedName>
    <definedName name="_xlnm.Print_Area" localSheetId="9">'④第１号様式の２ (5)'!$A$1:$BJ$104</definedName>
    <definedName name="_xlnm.Print_Area" localSheetId="10">'④第１号様式の２ (6)'!$A$1:$BJ$104</definedName>
    <definedName name="_xlnm.Print_Area" localSheetId="11">'④第１号様式の２ (7)'!$A$1:$BJ$104</definedName>
    <definedName name="_xlnm.Print_Area" localSheetId="12">'④第１号様式の２ (8)'!$A$1:$BJ$104</definedName>
    <definedName name="_xlnm.Print_Area" localSheetId="13">'④第１号様式の２ (9)'!$A$1:$BJ$104</definedName>
    <definedName name="_xlnm.Print_Titles" localSheetId="2">①職員名簿!$9:$10</definedName>
    <definedName name="_xlnm.Print_Titles" localSheetId="3">②第１号様式の１!$27:$27</definedName>
    <definedName name="_xlnm.Print_Titles" localSheetId="4">③第１号様式の３!$1:$13</definedName>
    <definedName name="_xlnm.Print_Titles" localSheetId="5">④第１号様式の２!$5:$9</definedName>
    <definedName name="_xlnm.Print_Titles" localSheetId="14">'④第１号様式の２ (10)'!$5:$9</definedName>
    <definedName name="_xlnm.Print_Titles" localSheetId="15">'④第１号様式の２ (11)'!$5:$9</definedName>
    <definedName name="_xlnm.Print_Titles" localSheetId="16">'④第１号様式の２ (12)'!$5:$9</definedName>
    <definedName name="_xlnm.Print_Titles" localSheetId="17">'④第１号様式の２ (13)'!$5:$9</definedName>
    <definedName name="_xlnm.Print_Titles" localSheetId="18">'④第１号様式の２ (14)'!$5:$9</definedName>
    <definedName name="_xlnm.Print_Titles" localSheetId="19">'④第１号様式の２ (15)'!$5:$9</definedName>
    <definedName name="_xlnm.Print_Titles" localSheetId="20">'④第１号様式の２ (16)'!$5:$9</definedName>
    <definedName name="_xlnm.Print_Titles" localSheetId="21">'④第１号様式の２ (17)'!$5:$9</definedName>
    <definedName name="_xlnm.Print_Titles" localSheetId="22">'④第１号様式の２ (18)'!$5:$9</definedName>
    <definedName name="_xlnm.Print_Titles" localSheetId="23">'④第１号様式の２ (19)'!$5:$9</definedName>
    <definedName name="_xlnm.Print_Titles" localSheetId="6">'④第１号様式の２ (2)'!$5:$9</definedName>
    <definedName name="_xlnm.Print_Titles" localSheetId="24">'④第１号様式の２ (20)'!$5:$9</definedName>
    <definedName name="_xlnm.Print_Titles" localSheetId="7">'④第１号様式の２ (3)'!$5:$9</definedName>
    <definedName name="_xlnm.Print_Titles" localSheetId="8">'④第１号様式の２ (4)'!$5:$9</definedName>
    <definedName name="_xlnm.Print_Titles" localSheetId="9">'④第１号様式の２ (5)'!$5:$9</definedName>
    <definedName name="_xlnm.Print_Titles" localSheetId="10">'④第１号様式の２ (6)'!$5:$9</definedName>
    <definedName name="_xlnm.Print_Titles" localSheetId="11">'④第１号様式の２ (7)'!$5:$9</definedName>
    <definedName name="_xlnm.Print_Titles" localSheetId="12">'④第１号様式の２ (8)'!$5:$9</definedName>
    <definedName name="_xlnm.Print_Titles" localSheetId="13">'④第１号様式の２ (9)'!$5:$9</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03" i="32" l="1"/>
  <c r="CA103" i="32" s="1"/>
  <c r="BT98" i="32"/>
  <c r="BM98" i="32"/>
  <c r="CA98" i="32" s="1"/>
  <c r="BM93" i="32"/>
  <c r="CA93" i="32" s="1"/>
  <c r="BT88" i="32"/>
  <c r="BM88" i="32"/>
  <c r="CA88" i="32" s="1"/>
  <c r="BM83" i="32"/>
  <c r="CA83" i="32" s="1"/>
  <c r="BT78" i="32"/>
  <c r="BM78" i="32"/>
  <c r="CA78" i="32" s="1"/>
  <c r="BM73" i="32"/>
  <c r="BT73" i="32" s="1"/>
  <c r="BT68" i="32"/>
  <c r="BM68" i="32"/>
  <c r="CA68" i="32" s="1"/>
  <c r="BM63" i="32"/>
  <c r="BT63" i="32" s="1"/>
  <c r="BT58" i="32"/>
  <c r="BM58" i="32"/>
  <c r="CA58" i="32" s="1"/>
  <c r="BM53" i="32"/>
  <c r="BT53" i="32" s="1"/>
  <c r="BT48" i="32"/>
  <c r="BM48" i="32"/>
  <c r="CA48" i="32" s="1"/>
  <c r="BM43" i="32"/>
  <c r="BT43" i="32" s="1"/>
  <c r="BT37" i="32"/>
  <c r="BM37" i="32"/>
  <c r="CA37" i="32" s="1"/>
  <c r="BM35" i="32"/>
  <c r="CA35" i="32" s="1"/>
  <c r="E6" i="32"/>
  <c r="BM103" i="31"/>
  <c r="CA103" i="31" s="1"/>
  <c r="BT98" i="31"/>
  <c r="BM98" i="31"/>
  <c r="CA98" i="31" s="1"/>
  <c r="BM93" i="31"/>
  <c r="CA93" i="31" s="1"/>
  <c r="BT88" i="31"/>
  <c r="BM88" i="31"/>
  <c r="CA88" i="31" s="1"/>
  <c r="BM83" i="31"/>
  <c r="CA83" i="31" s="1"/>
  <c r="BT78" i="31"/>
  <c r="BM78" i="31"/>
  <c r="CA78" i="31" s="1"/>
  <c r="BM73" i="31"/>
  <c r="CA73" i="31" s="1"/>
  <c r="BT68" i="31"/>
  <c r="BM68" i="31"/>
  <c r="CA68" i="31" s="1"/>
  <c r="BM63" i="31"/>
  <c r="CA63" i="31" s="1"/>
  <c r="BT58" i="31"/>
  <c r="BM58" i="31"/>
  <c r="CA58" i="31" s="1"/>
  <c r="BM53" i="31"/>
  <c r="CA53" i="31" s="1"/>
  <c r="BT48" i="31"/>
  <c r="BM48" i="31"/>
  <c r="CA48" i="31" s="1"/>
  <c r="BM43" i="31"/>
  <c r="CA43" i="31" s="1"/>
  <c r="BT37" i="31"/>
  <c r="BM37" i="31"/>
  <c r="CA37" i="31" s="1"/>
  <c r="BM35" i="31"/>
  <c r="CA35" i="31" s="1"/>
  <c r="E6" i="31"/>
  <c r="BM103" i="30"/>
  <c r="CA103" i="30" s="1"/>
  <c r="BT98" i="30"/>
  <c r="BM98" i="30"/>
  <c r="CA98" i="30" s="1"/>
  <c r="BM93" i="30"/>
  <c r="CA93" i="30" s="1"/>
  <c r="BT88" i="30"/>
  <c r="BM88" i="30"/>
  <c r="CA88" i="30" s="1"/>
  <c r="BM83" i="30"/>
  <c r="CA83" i="30" s="1"/>
  <c r="BT78" i="30"/>
  <c r="BM78" i="30"/>
  <c r="CA78" i="30" s="1"/>
  <c r="BM73" i="30"/>
  <c r="CA73" i="30" s="1"/>
  <c r="BT68" i="30"/>
  <c r="BM68" i="30"/>
  <c r="CA68" i="30" s="1"/>
  <c r="BM63" i="30"/>
  <c r="CA63" i="30" s="1"/>
  <c r="BT58" i="30"/>
  <c r="BM58" i="30"/>
  <c r="CA58" i="30" s="1"/>
  <c r="BM53" i="30"/>
  <c r="CA53" i="30" s="1"/>
  <c r="BT48" i="30"/>
  <c r="BM48" i="30"/>
  <c r="CA48" i="30" s="1"/>
  <c r="BM43" i="30"/>
  <c r="CA43" i="30" s="1"/>
  <c r="BT37" i="30"/>
  <c r="BM37" i="30"/>
  <c r="CA37" i="30" s="1"/>
  <c r="BM35" i="30"/>
  <c r="CA35" i="30" s="1"/>
  <c r="E6" i="30"/>
  <c r="BM103" i="29"/>
  <c r="CA103" i="29" s="1"/>
  <c r="BT98" i="29"/>
  <c r="BM98" i="29"/>
  <c r="CA98" i="29" s="1"/>
  <c r="BM93" i="29"/>
  <c r="BT93" i="29" s="1"/>
  <c r="BT88" i="29"/>
  <c r="BM88" i="29"/>
  <c r="CA88" i="29" s="1"/>
  <c r="BM83" i="29"/>
  <c r="BT83" i="29" s="1"/>
  <c r="BT78" i="29"/>
  <c r="BM78" i="29"/>
  <c r="CA78" i="29" s="1"/>
  <c r="BM73" i="29"/>
  <c r="BT73" i="29" s="1"/>
  <c r="BT68" i="29"/>
  <c r="BM68" i="29"/>
  <c r="CA68" i="29" s="1"/>
  <c r="BM63" i="29"/>
  <c r="BT63" i="29" s="1"/>
  <c r="BT58" i="29"/>
  <c r="BM58" i="29"/>
  <c r="CA58" i="29" s="1"/>
  <c r="BM53" i="29"/>
  <c r="BT53" i="29" s="1"/>
  <c r="BT48" i="29"/>
  <c r="BM48" i="29"/>
  <c r="CA48" i="29" s="1"/>
  <c r="BM43" i="29"/>
  <c r="BT43" i="29" s="1"/>
  <c r="BT37" i="29"/>
  <c r="BM37" i="29"/>
  <c r="CA37" i="29" s="1"/>
  <c r="BM35" i="29"/>
  <c r="BT35" i="29" s="1"/>
  <c r="E6" i="29"/>
  <c r="BM103" i="28"/>
  <c r="CA103" i="28" s="1"/>
  <c r="BT98" i="28"/>
  <c r="BM98" i="28"/>
  <c r="CA98" i="28" s="1"/>
  <c r="BM93" i="28"/>
  <c r="CA93" i="28" s="1"/>
  <c r="BT88" i="28"/>
  <c r="BM88" i="28"/>
  <c r="CA88" i="28" s="1"/>
  <c r="BM83" i="28"/>
  <c r="CA83" i="28" s="1"/>
  <c r="BT78" i="28"/>
  <c r="BM78" i="28"/>
  <c r="CA78" i="28" s="1"/>
  <c r="BM73" i="28"/>
  <c r="CA73" i="28" s="1"/>
  <c r="BT68" i="28"/>
  <c r="BM68" i="28"/>
  <c r="CA68" i="28" s="1"/>
  <c r="BM63" i="28"/>
  <c r="CA63" i="28" s="1"/>
  <c r="BT58" i="28"/>
  <c r="BM58" i="28"/>
  <c r="CA58" i="28" s="1"/>
  <c r="BM53" i="28"/>
  <c r="CA53" i="28" s="1"/>
  <c r="BT48" i="28"/>
  <c r="BM48" i="28"/>
  <c r="CA48" i="28" s="1"/>
  <c r="BM43" i="28"/>
  <c r="CA43" i="28" s="1"/>
  <c r="BT37" i="28"/>
  <c r="BM37" i="28"/>
  <c r="CA37" i="28" s="1"/>
  <c r="BM35" i="28"/>
  <c r="CA35" i="28" s="1"/>
  <c r="E6" i="28"/>
  <c r="BT103" i="27"/>
  <c r="BM103" i="27"/>
  <c r="CA103" i="27" s="1"/>
  <c r="BM98" i="27"/>
  <c r="BT98" i="27" s="1"/>
  <c r="BT93" i="27"/>
  <c r="BM93" i="27"/>
  <c r="CA93" i="27" s="1"/>
  <c r="BM88" i="27"/>
  <c r="BT88" i="27" s="1"/>
  <c r="BT83" i="27"/>
  <c r="BM83" i="27"/>
  <c r="CA83" i="27" s="1"/>
  <c r="BM78" i="27"/>
  <c r="BT78" i="27" s="1"/>
  <c r="BT73" i="27"/>
  <c r="BM73" i="27"/>
  <c r="CA73" i="27" s="1"/>
  <c r="BM68" i="27"/>
  <c r="BT68" i="27" s="1"/>
  <c r="BT63" i="27"/>
  <c r="BM63" i="27"/>
  <c r="CA63" i="27" s="1"/>
  <c r="BM58" i="27"/>
  <c r="BT58" i="27" s="1"/>
  <c r="BT53" i="27"/>
  <c r="BM53" i="27"/>
  <c r="CA53" i="27" s="1"/>
  <c r="BM48" i="27"/>
  <c r="BT48" i="27" s="1"/>
  <c r="BT43" i="27"/>
  <c r="BM43" i="27"/>
  <c r="CA43" i="27" s="1"/>
  <c r="BM37" i="27"/>
  <c r="BT37" i="27" s="1"/>
  <c r="BT35" i="27"/>
  <c r="BM35" i="27"/>
  <c r="CA35" i="27" s="1"/>
  <c r="E6" i="27"/>
  <c r="BM103" i="26"/>
  <c r="CA103" i="26" s="1"/>
  <c r="BT98" i="26"/>
  <c r="BM98" i="26"/>
  <c r="CA98" i="26" s="1"/>
  <c r="BM93" i="26"/>
  <c r="CA93" i="26" s="1"/>
  <c r="BT88" i="26"/>
  <c r="BM88" i="26"/>
  <c r="CA88" i="26" s="1"/>
  <c r="BM83" i="26"/>
  <c r="CA83" i="26" s="1"/>
  <c r="BT78" i="26"/>
  <c r="BM78" i="26"/>
  <c r="CA78" i="26" s="1"/>
  <c r="BM73" i="26"/>
  <c r="CA73" i="26" s="1"/>
  <c r="BT68" i="26"/>
  <c r="BM68" i="26"/>
  <c r="CA68" i="26" s="1"/>
  <c r="BM63" i="26"/>
  <c r="CA63" i="26" s="1"/>
  <c r="BT58" i="26"/>
  <c r="BM58" i="26"/>
  <c r="CA58" i="26" s="1"/>
  <c r="BM53" i="26"/>
  <c r="CA53" i="26" s="1"/>
  <c r="BT48" i="26"/>
  <c r="BM48" i="26"/>
  <c r="CA48" i="26" s="1"/>
  <c r="BM43" i="26"/>
  <c r="CA43" i="26" s="1"/>
  <c r="BT37" i="26"/>
  <c r="BM37" i="26"/>
  <c r="CA37" i="26" s="1"/>
  <c r="BM35" i="26"/>
  <c r="CA35" i="26" s="1"/>
  <c r="E6" i="26"/>
  <c r="BM103" i="25"/>
  <c r="CA103" i="25" s="1"/>
  <c r="BT98" i="25"/>
  <c r="BM98" i="25"/>
  <c r="CA98" i="25" s="1"/>
  <c r="BM93" i="25"/>
  <c r="CA93" i="25" s="1"/>
  <c r="BT88" i="25"/>
  <c r="BM88" i="25"/>
  <c r="CA88" i="25" s="1"/>
  <c r="BM83" i="25"/>
  <c r="CA83" i="25" s="1"/>
  <c r="BT78" i="25"/>
  <c r="BM78" i="25"/>
  <c r="CA78" i="25" s="1"/>
  <c r="BM73" i="25"/>
  <c r="CA73" i="25" s="1"/>
  <c r="BT68" i="25"/>
  <c r="BM68" i="25"/>
  <c r="CA68" i="25" s="1"/>
  <c r="BM63" i="25"/>
  <c r="CA63" i="25" s="1"/>
  <c r="BT58" i="25"/>
  <c r="BM58" i="25"/>
  <c r="CA58" i="25" s="1"/>
  <c r="BM53" i="25"/>
  <c r="CA53" i="25" s="1"/>
  <c r="BT48" i="25"/>
  <c r="BM48" i="25"/>
  <c r="CA48" i="25" s="1"/>
  <c r="BM43" i="25"/>
  <c r="CA43" i="25" s="1"/>
  <c r="BT37" i="25"/>
  <c r="BM37" i="25"/>
  <c r="CA37" i="25" s="1"/>
  <c r="BM35" i="25"/>
  <c r="CA35" i="25" s="1"/>
  <c r="E6" i="25"/>
  <c r="BM103" i="24"/>
  <c r="CA103" i="24" s="1"/>
  <c r="BT98" i="24"/>
  <c r="BM98" i="24"/>
  <c r="CA98" i="24" s="1"/>
  <c r="BM93" i="24"/>
  <c r="BT93" i="24" s="1"/>
  <c r="BT88" i="24"/>
  <c r="BM88" i="24"/>
  <c r="CA88" i="24" s="1"/>
  <c r="BM83" i="24"/>
  <c r="BT83" i="24" s="1"/>
  <c r="BT78" i="24"/>
  <c r="BM78" i="24"/>
  <c r="CA78" i="24" s="1"/>
  <c r="BM73" i="24"/>
  <c r="BT73" i="24" s="1"/>
  <c r="BT68" i="24"/>
  <c r="BM68" i="24"/>
  <c r="CA68" i="24" s="1"/>
  <c r="BM63" i="24"/>
  <c r="CA63" i="24" s="1"/>
  <c r="BT58" i="24"/>
  <c r="BM58" i="24"/>
  <c r="CA58" i="24" s="1"/>
  <c r="BM53" i="24"/>
  <c r="BT53" i="24" s="1"/>
  <c r="BT48" i="24"/>
  <c r="BM48" i="24"/>
  <c r="CA48" i="24" s="1"/>
  <c r="BM43" i="24"/>
  <c r="BT43" i="24" s="1"/>
  <c r="BT37" i="24"/>
  <c r="BM37" i="24"/>
  <c r="CA37" i="24" s="1"/>
  <c r="BM35" i="24"/>
  <c r="BT35" i="24" s="1"/>
  <c r="E6" i="24"/>
  <c r="BM103" i="23"/>
  <c r="CA103" i="23" s="1"/>
  <c r="BT98" i="23"/>
  <c r="BM98" i="23"/>
  <c r="CA98" i="23" s="1"/>
  <c r="BM93" i="23"/>
  <c r="CA93" i="23" s="1"/>
  <c r="BT88" i="23"/>
  <c r="BM88" i="23"/>
  <c r="CA88" i="23" s="1"/>
  <c r="BM83" i="23"/>
  <c r="CA83" i="23" s="1"/>
  <c r="BT78" i="23"/>
  <c r="BM78" i="23"/>
  <c r="CA78" i="23" s="1"/>
  <c r="BM73" i="23"/>
  <c r="CA73" i="23" s="1"/>
  <c r="BT68" i="23"/>
  <c r="BM68" i="23"/>
  <c r="CA68" i="23" s="1"/>
  <c r="BM63" i="23"/>
  <c r="CA63" i="23" s="1"/>
  <c r="BT58" i="23"/>
  <c r="BM58" i="23"/>
  <c r="CA58" i="23" s="1"/>
  <c r="BM53" i="23"/>
  <c r="CA53" i="23" s="1"/>
  <c r="BT48" i="23"/>
  <c r="BM48" i="23"/>
  <c r="CA48" i="23" s="1"/>
  <c r="BM43" i="23"/>
  <c r="BT43" i="23" s="1"/>
  <c r="BT37" i="23"/>
  <c r="BM37" i="23"/>
  <c r="CA37" i="23" s="1"/>
  <c r="BM35" i="23"/>
  <c r="CA35" i="23" s="1"/>
  <c r="E6" i="23"/>
  <c r="BM103" i="22"/>
  <c r="CA103" i="22" s="1"/>
  <c r="BT98" i="22"/>
  <c r="BM98" i="22"/>
  <c r="CA98" i="22" s="1"/>
  <c r="BM93" i="22"/>
  <c r="CA93" i="22" s="1"/>
  <c r="BT88" i="22"/>
  <c r="BM88" i="22"/>
  <c r="CA88" i="22" s="1"/>
  <c r="BM83" i="22"/>
  <c r="CA83" i="22" s="1"/>
  <c r="BT78" i="22"/>
  <c r="BM78" i="22"/>
  <c r="CA78" i="22" s="1"/>
  <c r="BM73" i="22"/>
  <c r="CA73" i="22" s="1"/>
  <c r="BT68" i="22"/>
  <c r="BM68" i="22"/>
  <c r="CA68" i="22" s="1"/>
  <c r="BM63" i="22"/>
  <c r="CA63" i="22" s="1"/>
  <c r="BT58" i="22"/>
  <c r="BM58" i="22"/>
  <c r="CA58" i="22" s="1"/>
  <c r="BM53" i="22"/>
  <c r="CA53" i="22" s="1"/>
  <c r="BT48" i="22"/>
  <c r="BM48" i="22"/>
  <c r="CA48" i="22" s="1"/>
  <c r="BM43" i="22"/>
  <c r="CA43" i="22" s="1"/>
  <c r="BT37" i="22"/>
  <c r="BM37" i="22"/>
  <c r="CA37" i="22" s="1"/>
  <c r="BM35" i="22"/>
  <c r="CA35" i="22" s="1"/>
  <c r="E6" i="22"/>
  <c r="BM103" i="21"/>
  <c r="CA103" i="21" s="1"/>
  <c r="BT98" i="21"/>
  <c r="BM98" i="21"/>
  <c r="CA98" i="21" s="1"/>
  <c r="BM93" i="21"/>
  <c r="CA93" i="21" s="1"/>
  <c r="BT88" i="21"/>
  <c r="BM88" i="21"/>
  <c r="CA88" i="21" s="1"/>
  <c r="BM83" i="21"/>
  <c r="CA83" i="21" s="1"/>
  <c r="BT78" i="21"/>
  <c r="BM78" i="21"/>
  <c r="CA78" i="21" s="1"/>
  <c r="BM73" i="21"/>
  <c r="CA73" i="21" s="1"/>
  <c r="BT68" i="21"/>
  <c r="BM68" i="21"/>
  <c r="CA68" i="21" s="1"/>
  <c r="BM63" i="21"/>
  <c r="CA63" i="21" s="1"/>
  <c r="BT58" i="21"/>
  <c r="BM58" i="21"/>
  <c r="CA58" i="21" s="1"/>
  <c r="BM53" i="21"/>
  <c r="CA53" i="21" s="1"/>
  <c r="BT48" i="21"/>
  <c r="BM48" i="21"/>
  <c r="CA48" i="21" s="1"/>
  <c r="BM43" i="21"/>
  <c r="BT43" i="21" s="1"/>
  <c r="BT37" i="21"/>
  <c r="BM37" i="21"/>
  <c r="CA37" i="21" s="1"/>
  <c r="BM35" i="21"/>
  <c r="CA35" i="21" s="1"/>
  <c r="E6" i="21"/>
  <c r="BM103" i="20"/>
  <c r="CA103" i="20" s="1"/>
  <c r="BT98" i="20"/>
  <c r="BM98" i="20"/>
  <c r="CA98" i="20" s="1"/>
  <c r="BM93" i="20"/>
  <c r="CA93" i="20" s="1"/>
  <c r="BT88" i="20"/>
  <c r="BM88" i="20"/>
  <c r="CA88" i="20" s="1"/>
  <c r="BM83" i="20"/>
  <c r="CA83" i="20" s="1"/>
  <c r="BT78" i="20"/>
  <c r="BM78" i="20"/>
  <c r="CA78" i="20" s="1"/>
  <c r="BM73" i="20"/>
  <c r="CA73" i="20" s="1"/>
  <c r="BT68" i="20"/>
  <c r="BM68" i="20"/>
  <c r="CA68" i="20" s="1"/>
  <c r="BM63" i="20"/>
  <c r="CA63" i="20" s="1"/>
  <c r="BT58" i="20"/>
  <c r="BM58" i="20"/>
  <c r="CA58" i="20" s="1"/>
  <c r="BM53" i="20"/>
  <c r="CA53" i="20" s="1"/>
  <c r="BT48" i="20"/>
  <c r="BM48" i="20"/>
  <c r="CA48" i="20" s="1"/>
  <c r="BM43" i="20"/>
  <c r="CA43" i="20" s="1"/>
  <c r="BT37" i="20"/>
  <c r="BM37" i="20"/>
  <c r="CA37" i="20" s="1"/>
  <c r="BM35" i="20"/>
  <c r="BT35" i="20" s="1"/>
  <c r="E6" i="20"/>
  <c r="BM103" i="19"/>
  <c r="CA103" i="19" s="1"/>
  <c r="BT98" i="19"/>
  <c r="BM98" i="19"/>
  <c r="CA98" i="19" s="1"/>
  <c r="BM93" i="19"/>
  <c r="CA93" i="19" s="1"/>
  <c r="BT88" i="19"/>
  <c r="BM88" i="19"/>
  <c r="CA88" i="19" s="1"/>
  <c r="BM83" i="19"/>
  <c r="CA83" i="19" s="1"/>
  <c r="BT78" i="19"/>
  <c r="BM78" i="19"/>
  <c r="CA78" i="19" s="1"/>
  <c r="BM73" i="19"/>
  <c r="CA73" i="19" s="1"/>
  <c r="BT68" i="19"/>
  <c r="BM68" i="19"/>
  <c r="CA68" i="19" s="1"/>
  <c r="BM63" i="19"/>
  <c r="CA63" i="19" s="1"/>
  <c r="BT58" i="19"/>
  <c r="BM58" i="19"/>
  <c r="CA58" i="19" s="1"/>
  <c r="BM53" i="19"/>
  <c r="CA53" i="19" s="1"/>
  <c r="BT48" i="19"/>
  <c r="BM48" i="19"/>
  <c r="CA48" i="19" s="1"/>
  <c r="BM43" i="19"/>
  <c r="CA43" i="19" s="1"/>
  <c r="BT37" i="19"/>
  <c r="BM37" i="19"/>
  <c r="CA37" i="19" s="1"/>
  <c r="BM35" i="19"/>
  <c r="BT35" i="19" s="1"/>
  <c r="E6" i="19"/>
  <c r="BM103" i="18"/>
  <c r="CA103" i="18" s="1"/>
  <c r="BT98" i="18"/>
  <c r="BM98" i="18"/>
  <c r="CA98" i="18" s="1"/>
  <c r="BM93" i="18"/>
  <c r="CA93" i="18" s="1"/>
  <c r="BT88" i="18"/>
  <c r="BM88" i="18"/>
  <c r="CA88" i="18" s="1"/>
  <c r="BM83" i="18"/>
  <c r="CA83" i="18" s="1"/>
  <c r="BT78" i="18"/>
  <c r="BM78" i="18"/>
  <c r="CA78" i="18" s="1"/>
  <c r="BM73" i="18"/>
  <c r="CA73" i="18" s="1"/>
  <c r="BT68" i="18"/>
  <c r="BM68" i="18"/>
  <c r="CA68" i="18" s="1"/>
  <c r="BM63" i="18"/>
  <c r="CA63" i="18" s="1"/>
  <c r="BT58" i="18"/>
  <c r="BM58" i="18"/>
  <c r="CA58" i="18" s="1"/>
  <c r="BM53" i="18"/>
  <c r="CA53" i="18" s="1"/>
  <c r="BT48" i="18"/>
  <c r="BM48" i="18"/>
  <c r="CA48" i="18" s="1"/>
  <c r="BM43" i="18"/>
  <c r="CA43" i="18" s="1"/>
  <c r="BT37" i="18"/>
  <c r="BM37" i="18"/>
  <c r="CA37" i="18" s="1"/>
  <c r="BM35" i="18"/>
  <c r="BT35" i="18" s="1"/>
  <c r="E6" i="18"/>
  <c r="BM103" i="17"/>
  <c r="CA103" i="17" s="1"/>
  <c r="BT98" i="17"/>
  <c r="BM98" i="17"/>
  <c r="CA98" i="17" s="1"/>
  <c r="BM93" i="17"/>
  <c r="CA93" i="17" s="1"/>
  <c r="BT88" i="17"/>
  <c r="BM88" i="17"/>
  <c r="CA88" i="17" s="1"/>
  <c r="BM83" i="17"/>
  <c r="CA83" i="17" s="1"/>
  <c r="BT78" i="17"/>
  <c r="BM78" i="17"/>
  <c r="CA78" i="17" s="1"/>
  <c r="BM73" i="17"/>
  <c r="CA73" i="17" s="1"/>
  <c r="BT68" i="17"/>
  <c r="BM68" i="17"/>
  <c r="CA68" i="17" s="1"/>
  <c r="BM63" i="17"/>
  <c r="CA63" i="17" s="1"/>
  <c r="BT58" i="17"/>
  <c r="BM58" i="17"/>
  <c r="CA58" i="17" s="1"/>
  <c r="BM53" i="17"/>
  <c r="CA53" i="17" s="1"/>
  <c r="BT48" i="17"/>
  <c r="BM48" i="17"/>
  <c r="CA48" i="17" s="1"/>
  <c r="BM43" i="17"/>
  <c r="CA43" i="17" s="1"/>
  <c r="BT37" i="17"/>
  <c r="BM37" i="17"/>
  <c r="CA37" i="17" s="1"/>
  <c r="BM35" i="17"/>
  <c r="CA35" i="17" s="1"/>
  <c r="E6" i="17"/>
  <c r="BM103" i="16"/>
  <c r="CA103" i="16" s="1"/>
  <c r="BM98" i="16"/>
  <c r="BT98" i="16" s="1"/>
  <c r="BM93" i="16"/>
  <c r="CA93" i="16" s="1"/>
  <c r="BM88" i="16"/>
  <c r="BT88" i="16" s="1"/>
  <c r="BM83" i="16"/>
  <c r="CA83" i="16" s="1"/>
  <c r="BM78" i="16"/>
  <c r="BT78" i="16" s="1"/>
  <c r="BM73" i="16"/>
  <c r="CA73" i="16" s="1"/>
  <c r="BT68" i="16"/>
  <c r="BM68" i="16"/>
  <c r="CA68" i="16" s="1"/>
  <c r="BM63" i="16"/>
  <c r="CA63" i="16" s="1"/>
  <c r="BT58" i="16"/>
  <c r="BM58" i="16"/>
  <c r="CA58" i="16" s="1"/>
  <c r="BM53" i="16"/>
  <c r="CA53" i="16" s="1"/>
  <c r="BT48" i="16"/>
  <c r="BM48" i="16"/>
  <c r="CA48" i="16" s="1"/>
  <c r="BM43" i="16"/>
  <c r="CA43" i="16" s="1"/>
  <c r="BT37" i="16"/>
  <c r="BM37" i="16"/>
  <c r="CA37" i="16" s="1"/>
  <c r="BM35" i="16"/>
  <c r="BT35" i="16" s="1"/>
  <c r="E6" i="16"/>
  <c r="BM103" i="15"/>
  <c r="CA103" i="15" s="1"/>
  <c r="BT98" i="15"/>
  <c r="BM98" i="15"/>
  <c r="CA98" i="15" s="1"/>
  <c r="BM93" i="15"/>
  <c r="CA93" i="15" s="1"/>
  <c r="BT88" i="15"/>
  <c r="BM88" i="15"/>
  <c r="CA88" i="15" s="1"/>
  <c r="BM83" i="15"/>
  <c r="CA83" i="15" s="1"/>
  <c r="BT78" i="15"/>
  <c r="BM78" i="15"/>
  <c r="CA78" i="15" s="1"/>
  <c r="BM73" i="15"/>
  <c r="CA73" i="15" s="1"/>
  <c r="BT68" i="15"/>
  <c r="BM68" i="15"/>
  <c r="CA68" i="15" s="1"/>
  <c r="BM63" i="15"/>
  <c r="CA63" i="15" s="1"/>
  <c r="BT58" i="15"/>
  <c r="BM58" i="15"/>
  <c r="CA58" i="15" s="1"/>
  <c r="BM53" i="15"/>
  <c r="CA53" i="15" s="1"/>
  <c r="BT48" i="15"/>
  <c r="BM48" i="15"/>
  <c r="CA48" i="15" s="1"/>
  <c r="BM43" i="15"/>
  <c r="CA43" i="15" s="1"/>
  <c r="BT37" i="15"/>
  <c r="BM37" i="15"/>
  <c r="CA37" i="15" s="1"/>
  <c r="BM35" i="15"/>
  <c r="CA35" i="15" s="1"/>
  <c r="E6" i="15"/>
  <c r="BE33" i="32" l="1"/>
  <c r="AY33" i="32"/>
  <c r="BE48" i="32"/>
  <c r="AY48" i="32"/>
  <c r="BE68" i="32"/>
  <c r="AY68" i="32"/>
  <c r="BE88" i="32"/>
  <c r="AY88" i="32"/>
  <c r="BE93" i="32"/>
  <c r="AY93" i="32"/>
  <c r="BE38" i="32"/>
  <c r="AY38" i="32"/>
  <c r="BE58" i="32"/>
  <c r="AY58" i="32"/>
  <c r="BE78" i="32"/>
  <c r="AY78" i="32"/>
  <c r="BE83" i="32"/>
  <c r="AY83" i="32"/>
  <c r="BE98" i="32"/>
  <c r="AY98" i="32"/>
  <c r="BE103" i="32"/>
  <c r="AY103" i="32"/>
  <c r="CA43" i="32"/>
  <c r="CA53" i="32"/>
  <c r="CA63" i="32"/>
  <c r="CA73" i="32"/>
  <c r="BT35" i="32"/>
  <c r="BT83" i="32"/>
  <c r="BT93" i="32"/>
  <c r="BT103" i="32"/>
  <c r="AY33" i="31"/>
  <c r="BE33" i="31"/>
  <c r="BE48" i="31"/>
  <c r="AY48" i="31"/>
  <c r="AY53" i="31"/>
  <c r="BE53" i="31"/>
  <c r="BE68" i="31"/>
  <c r="AY68" i="31"/>
  <c r="AY73" i="31"/>
  <c r="BE73" i="31"/>
  <c r="BE88" i="31"/>
  <c r="AY88" i="31"/>
  <c r="AY93" i="31"/>
  <c r="BE93" i="31"/>
  <c r="AY38" i="31"/>
  <c r="BE38" i="31"/>
  <c r="AY43" i="31"/>
  <c r="BE43" i="31"/>
  <c r="BE58" i="31"/>
  <c r="AY58" i="31"/>
  <c r="AY63" i="31"/>
  <c r="BE63" i="31"/>
  <c r="BE78" i="31"/>
  <c r="AY78" i="31"/>
  <c r="AY83" i="31"/>
  <c r="BE83" i="31"/>
  <c r="BE98" i="31"/>
  <c r="AY98" i="31"/>
  <c r="AY103" i="31"/>
  <c r="BE103" i="31"/>
  <c r="BT35" i="31"/>
  <c r="BT43" i="31"/>
  <c r="BT53" i="31"/>
  <c r="BT63" i="31"/>
  <c r="BT73" i="31"/>
  <c r="BT83" i="31"/>
  <c r="BT93" i="31"/>
  <c r="BT103" i="31"/>
  <c r="AY33" i="30"/>
  <c r="BE33" i="30"/>
  <c r="BE48" i="30"/>
  <c r="AY48" i="30"/>
  <c r="AY53" i="30"/>
  <c r="BE53" i="30"/>
  <c r="BE68" i="30"/>
  <c r="AY68" i="30"/>
  <c r="AY73" i="30"/>
  <c r="BE73" i="30"/>
  <c r="BE88" i="30"/>
  <c r="AY88" i="30"/>
  <c r="AY93" i="30"/>
  <c r="BE93" i="30"/>
  <c r="AY38" i="30"/>
  <c r="BE38" i="30"/>
  <c r="AY43" i="30"/>
  <c r="BE43" i="30"/>
  <c r="BE58" i="30"/>
  <c r="AY58" i="30"/>
  <c r="AY63" i="30"/>
  <c r="BE63" i="30"/>
  <c r="BE78" i="30"/>
  <c r="AY78" i="30"/>
  <c r="AY83" i="30"/>
  <c r="BE83" i="30"/>
  <c r="BE98" i="30"/>
  <c r="AY98" i="30"/>
  <c r="AY103" i="30"/>
  <c r="BE103" i="30"/>
  <c r="BT35" i="30"/>
  <c r="BT43" i="30"/>
  <c r="BT53" i="30"/>
  <c r="BT63" i="30"/>
  <c r="BT73" i="30"/>
  <c r="BT83" i="30"/>
  <c r="BT93" i="30"/>
  <c r="BT103" i="30"/>
  <c r="AY48" i="29"/>
  <c r="BE48" i="29"/>
  <c r="AY68" i="29"/>
  <c r="BE68" i="29"/>
  <c r="AY88" i="29"/>
  <c r="BE88" i="29"/>
  <c r="BE38" i="29"/>
  <c r="AY38" i="29"/>
  <c r="AY58" i="29"/>
  <c r="BE58" i="29"/>
  <c r="AY78" i="29"/>
  <c r="BE78" i="29"/>
  <c r="AY98" i="29"/>
  <c r="BE98" i="29"/>
  <c r="BE103" i="29"/>
  <c r="AY103" i="29"/>
  <c r="CA35" i="29"/>
  <c r="CA43" i="29"/>
  <c r="CA53" i="29"/>
  <c r="CA63" i="29"/>
  <c r="CA73" i="29"/>
  <c r="CA83" i="29"/>
  <c r="CA93" i="29"/>
  <c r="BT103" i="29"/>
  <c r="AY33" i="28"/>
  <c r="BE33" i="28"/>
  <c r="BE48" i="28"/>
  <c r="AY48" i="28"/>
  <c r="AY53" i="28"/>
  <c r="BE53" i="28"/>
  <c r="BE68" i="28"/>
  <c r="AY68" i="28"/>
  <c r="AY73" i="28"/>
  <c r="BE73" i="28"/>
  <c r="BE88" i="28"/>
  <c r="AY88" i="28"/>
  <c r="AY93" i="28"/>
  <c r="BE93" i="28"/>
  <c r="AY38" i="28"/>
  <c r="BE38" i="28"/>
  <c r="AY43" i="28"/>
  <c r="BE43" i="28"/>
  <c r="BE58" i="28"/>
  <c r="AY58" i="28"/>
  <c r="AY63" i="28"/>
  <c r="BE63" i="28"/>
  <c r="BE78" i="28"/>
  <c r="AY78" i="28"/>
  <c r="AY83" i="28"/>
  <c r="BE83" i="28"/>
  <c r="BE98" i="28"/>
  <c r="AY98" i="28"/>
  <c r="AY103" i="28"/>
  <c r="BE103" i="28"/>
  <c r="BT35" i="28"/>
  <c r="BT43" i="28"/>
  <c r="BT53" i="28"/>
  <c r="BT63" i="28"/>
  <c r="BT73" i="28"/>
  <c r="BT83" i="28"/>
  <c r="BT93" i="28"/>
  <c r="BT103" i="28"/>
  <c r="AY43" i="27"/>
  <c r="BE43" i="27"/>
  <c r="AY63" i="27"/>
  <c r="BE63" i="27"/>
  <c r="AY83" i="27"/>
  <c r="BE83" i="27"/>
  <c r="AY103" i="27"/>
  <c r="BE103" i="27"/>
  <c r="AY33" i="27"/>
  <c r="BE33" i="27"/>
  <c r="AY53" i="27"/>
  <c r="BE53" i="27"/>
  <c r="AY73" i="27"/>
  <c r="BE73" i="27"/>
  <c r="AY93" i="27"/>
  <c r="BE93" i="27"/>
  <c r="CA37" i="27"/>
  <c r="CA48" i="27"/>
  <c r="CA58" i="27"/>
  <c r="CA68" i="27"/>
  <c r="CA78" i="27"/>
  <c r="CA88" i="27"/>
  <c r="CA98" i="27"/>
  <c r="AY33" i="26"/>
  <c r="BE33" i="26"/>
  <c r="BE48" i="26"/>
  <c r="AY48" i="26"/>
  <c r="AY53" i="26"/>
  <c r="BE53" i="26"/>
  <c r="BE68" i="26"/>
  <c r="AY68" i="26"/>
  <c r="AY73" i="26"/>
  <c r="BE73" i="26"/>
  <c r="BE88" i="26"/>
  <c r="AY88" i="26"/>
  <c r="AY93" i="26"/>
  <c r="BE93" i="26"/>
  <c r="AY38" i="26"/>
  <c r="BE38" i="26"/>
  <c r="AY43" i="26"/>
  <c r="BE43" i="26"/>
  <c r="BE58" i="26"/>
  <c r="AY58" i="26"/>
  <c r="AY63" i="26"/>
  <c r="BE63" i="26"/>
  <c r="BE78" i="26"/>
  <c r="AY78" i="26"/>
  <c r="AY83" i="26"/>
  <c r="BE83" i="26"/>
  <c r="BE98" i="26"/>
  <c r="AY98" i="26"/>
  <c r="AY103" i="26"/>
  <c r="BE103" i="26"/>
  <c r="BT35" i="26"/>
  <c r="BT43" i="26"/>
  <c r="BT53" i="26"/>
  <c r="BT63" i="26"/>
  <c r="BT73" i="26"/>
  <c r="BT83" i="26"/>
  <c r="BT93" i="26"/>
  <c r="BT103" i="26"/>
  <c r="AY33" i="25"/>
  <c r="BE33" i="25"/>
  <c r="BE48" i="25"/>
  <c r="AY48" i="25"/>
  <c r="AY53" i="25"/>
  <c r="BE53" i="25"/>
  <c r="BE68" i="25"/>
  <c r="AY68" i="25"/>
  <c r="AY73" i="25"/>
  <c r="BE73" i="25"/>
  <c r="BE88" i="25"/>
  <c r="AY88" i="25"/>
  <c r="AY93" i="25"/>
  <c r="BE93" i="25"/>
  <c r="AY38" i="25"/>
  <c r="BE38" i="25"/>
  <c r="AY43" i="25"/>
  <c r="BE43" i="25"/>
  <c r="BE58" i="25"/>
  <c r="AY58" i="25"/>
  <c r="AY63" i="25"/>
  <c r="BE63" i="25"/>
  <c r="BE78" i="25"/>
  <c r="AY78" i="25"/>
  <c r="AY83" i="25"/>
  <c r="BE83" i="25"/>
  <c r="BE98" i="25"/>
  <c r="AY98" i="25"/>
  <c r="AY103" i="25"/>
  <c r="BE103" i="25"/>
  <c r="BT35" i="25"/>
  <c r="BT43" i="25"/>
  <c r="BT53" i="25"/>
  <c r="BT63" i="25"/>
  <c r="BT73" i="25"/>
  <c r="BT83" i="25"/>
  <c r="BT93" i="25"/>
  <c r="BT103" i="25"/>
  <c r="BE48" i="24"/>
  <c r="AY48" i="24"/>
  <c r="BE68" i="24"/>
  <c r="AY68" i="24"/>
  <c r="AY88" i="24"/>
  <c r="BE88" i="24"/>
  <c r="AY38" i="24"/>
  <c r="BE38" i="24"/>
  <c r="AY58" i="24"/>
  <c r="BE58" i="24"/>
  <c r="AY63" i="24"/>
  <c r="BE63" i="24"/>
  <c r="BE78" i="24"/>
  <c r="AY78" i="24"/>
  <c r="BE98" i="24"/>
  <c r="AY98" i="24"/>
  <c r="BE103" i="24"/>
  <c r="AY103" i="24"/>
  <c r="CA35" i="24"/>
  <c r="CA43" i="24"/>
  <c r="CA53" i="24"/>
  <c r="CA73" i="24"/>
  <c r="CA83" i="24"/>
  <c r="CA93" i="24"/>
  <c r="BT63" i="24"/>
  <c r="BT103" i="24"/>
  <c r="BE33" i="23"/>
  <c r="AY33" i="23"/>
  <c r="BE48" i="23"/>
  <c r="AY48" i="23"/>
  <c r="AY53" i="23"/>
  <c r="BE53" i="23"/>
  <c r="BE68" i="23"/>
  <c r="AY68" i="23"/>
  <c r="AY73" i="23"/>
  <c r="BE73" i="23"/>
  <c r="BE88" i="23"/>
  <c r="AY88" i="23"/>
  <c r="AY93" i="23"/>
  <c r="BE93" i="23"/>
  <c r="BE38" i="23"/>
  <c r="AY38" i="23"/>
  <c r="BE58" i="23"/>
  <c r="AY58" i="23"/>
  <c r="AY63" i="23"/>
  <c r="BE63" i="23"/>
  <c r="BE78" i="23"/>
  <c r="AY78" i="23"/>
  <c r="AY83" i="23"/>
  <c r="BE83" i="23"/>
  <c r="BE98" i="23"/>
  <c r="AY98" i="23"/>
  <c r="AY103" i="23"/>
  <c r="BE103" i="23"/>
  <c r="CA43" i="23"/>
  <c r="BT35" i="23"/>
  <c r="BT53" i="23"/>
  <c r="BT63" i="23"/>
  <c r="BT73" i="23"/>
  <c r="BT83" i="23"/>
  <c r="BT93" i="23"/>
  <c r="BT103" i="23"/>
  <c r="BE33" i="22"/>
  <c r="AY33" i="22"/>
  <c r="BE48" i="22"/>
  <c r="AY48" i="22"/>
  <c r="AY53" i="22"/>
  <c r="BE53" i="22"/>
  <c r="BE68" i="22"/>
  <c r="AY68" i="22"/>
  <c r="AY73" i="22"/>
  <c r="BE73" i="22"/>
  <c r="BE88" i="22"/>
  <c r="AY88" i="22"/>
  <c r="AY93" i="22"/>
  <c r="BE93" i="22"/>
  <c r="AY38" i="22"/>
  <c r="BE38" i="22"/>
  <c r="AY43" i="22"/>
  <c r="BE43" i="22"/>
  <c r="BE58" i="22"/>
  <c r="AY58" i="22"/>
  <c r="AY63" i="22"/>
  <c r="BE63" i="22"/>
  <c r="BE78" i="22"/>
  <c r="AY78" i="22"/>
  <c r="AY83" i="22"/>
  <c r="BE83" i="22"/>
  <c r="BE98" i="22"/>
  <c r="AY98" i="22"/>
  <c r="AY103" i="22"/>
  <c r="BE103" i="22"/>
  <c r="BT35" i="22"/>
  <c r="BT43" i="22"/>
  <c r="BT53" i="22"/>
  <c r="BT63" i="22"/>
  <c r="BT73" i="22"/>
  <c r="BT83" i="22"/>
  <c r="BT93" i="22"/>
  <c r="BT103" i="22"/>
  <c r="BE33" i="21"/>
  <c r="AY33" i="21"/>
  <c r="AY48" i="21"/>
  <c r="BE48" i="21"/>
  <c r="AY53" i="21"/>
  <c r="BE53" i="21"/>
  <c r="BE68" i="21"/>
  <c r="AY68" i="21"/>
  <c r="AY73" i="21"/>
  <c r="BE73" i="21"/>
  <c r="BE88" i="21"/>
  <c r="AY88" i="21"/>
  <c r="AY93" i="21"/>
  <c r="BE93" i="21"/>
  <c r="BE38" i="21"/>
  <c r="AY38" i="21"/>
  <c r="BE58" i="21"/>
  <c r="AY58" i="21"/>
  <c r="AY63" i="21"/>
  <c r="BE63" i="21"/>
  <c r="BE78" i="21"/>
  <c r="AY78" i="21"/>
  <c r="AY83" i="21"/>
  <c r="BE83" i="21"/>
  <c r="BE98" i="21"/>
  <c r="AY98" i="21"/>
  <c r="AY103" i="21"/>
  <c r="BE103" i="21"/>
  <c r="CA43" i="21"/>
  <c r="BT35" i="21"/>
  <c r="BT53" i="21"/>
  <c r="BT63" i="21"/>
  <c r="BT73" i="21"/>
  <c r="BT83" i="21"/>
  <c r="BT93" i="21"/>
  <c r="BT103" i="21"/>
  <c r="AY48" i="20"/>
  <c r="BE48" i="20"/>
  <c r="AY53" i="20"/>
  <c r="BE53" i="20"/>
  <c r="BE68" i="20"/>
  <c r="AY68" i="20"/>
  <c r="AY73" i="20"/>
  <c r="BE73" i="20"/>
  <c r="BE88" i="20"/>
  <c r="AY88" i="20"/>
  <c r="AY93" i="20"/>
  <c r="BE93" i="20"/>
  <c r="AY38" i="20"/>
  <c r="BE38" i="20"/>
  <c r="AY43" i="20"/>
  <c r="BE43" i="20"/>
  <c r="BE58" i="20"/>
  <c r="AY58" i="20"/>
  <c r="AY63" i="20"/>
  <c r="BE63" i="20"/>
  <c r="BE78" i="20"/>
  <c r="AY78" i="20"/>
  <c r="AY83" i="20"/>
  <c r="BE83" i="20"/>
  <c r="BE98" i="20"/>
  <c r="AY98" i="20"/>
  <c r="AY103" i="20"/>
  <c r="BE103" i="20"/>
  <c r="CA35" i="20"/>
  <c r="BT43" i="20"/>
  <c r="BT53" i="20"/>
  <c r="BT63" i="20"/>
  <c r="BT73" i="20"/>
  <c r="BT83" i="20"/>
  <c r="BT93" i="20"/>
  <c r="BT103" i="20"/>
  <c r="AY48" i="19"/>
  <c r="BE48" i="19"/>
  <c r="AY53" i="19"/>
  <c r="BE53" i="19"/>
  <c r="BE68" i="19"/>
  <c r="AY68" i="19"/>
  <c r="AY73" i="19"/>
  <c r="BE73" i="19"/>
  <c r="BE88" i="19"/>
  <c r="AY88" i="19"/>
  <c r="AY93" i="19"/>
  <c r="BE93" i="19"/>
  <c r="AY38" i="19"/>
  <c r="BE38" i="19"/>
  <c r="AY43" i="19"/>
  <c r="BE43" i="19"/>
  <c r="BE58" i="19"/>
  <c r="AY58" i="19"/>
  <c r="AY63" i="19"/>
  <c r="BE63" i="19"/>
  <c r="BE78" i="19"/>
  <c r="AY78" i="19"/>
  <c r="AY83" i="19"/>
  <c r="BE83" i="19"/>
  <c r="BE98" i="19"/>
  <c r="AY98" i="19"/>
  <c r="AY103" i="19"/>
  <c r="BE103" i="19"/>
  <c r="CA35" i="19"/>
  <c r="BT43" i="19"/>
  <c r="BT53" i="19"/>
  <c r="BT63" i="19"/>
  <c r="BT73" i="19"/>
  <c r="BT83" i="19"/>
  <c r="BT93" i="19"/>
  <c r="BT103" i="19"/>
  <c r="AY48" i="18"/>
  <c r="BE48" i="18"/>
  <c r="AY53" i="18"/>
  <c r="BE53" i="18"/>
  <c r="BE68" i="18"/>
  <c r="AY68" i="18"/>
  <c r="AY73" i="18"/>
  <c r="BE73" i="18"/>
  <c r="BE88" i="18"/>
  <c r="AY88" i="18"/>
  <c r="AY93" i="18"/>
  <c r="BE93" i="18"/>
  <c r="AY38" i="18"/>
  <c r="BE38" i="18"/>
  <c r="AY43" i="18"/>
  <c r="BE43" i="18"/>
  <c r="BE58" i="18"/>
  <c r="AY58" i="18"/>
  <c r="AY63" i="18"/>
  <c r="BE63" i="18"/>
  <c r="BE78" i="18"/>
  <c r="AY78" i="18"/>
  <c r="AY83" i="18"/>
  <c r="BE83" i="18"/>
  <c r="BE98" i="18"/>
  <c r="AY98" i="18"/>
  <c r="AY103" i="18"/>
  <c r="BE103" i="18"/>
  <c r="CA35" i="18"/>
  <c r="BT43" i="18"/>
  <c r="BT53" i="18"/>
  <c r="BT63" i="18"/>
  <c r="BT73" i="18"/>
  <c r="BT83" i="18"/>
  <c r="BT93" i="18"/>
  <c r="BT103" i="18"/>
  <c r="AY33" i="17"/>
  <c r="BE33" i="17"/>
  <c r="BE48" i="17"/>
  <c r="AY48" i="17"/>
  <c r="AY53" i="17"/>
  <c r="BE53" i="17"/>
  <c r="BE68" i="17"/>
  <c r="AY68" i="17"/>
  <c r="AY73" i="17"/>
  <c r="BE73" i="17"/>
  <c r="BE88" i="17"/>
  <c r="AY88" i="17"/>
  <c r="AY93" i="17"/>
  <c r="BE93" i="17"/>
  <c r="AY38" i="17"/>
  <c r="BE38" i="17"/>
  <c r="AY43" i="17"/>
  <c r="BE43" i="17"/>
  <c r="BE58" i="17"/>
  <c r="AY58" i="17"/>
  <c r="AY63" i="17"/>
  <c r="BE63" i="17"/>
  <c r="BE78" i="17"/>
  <c r="AY78" i="17"/>
  <c r="AY83" i="17"/>
  <c r="BE83" i="17"/>
  <c r="BE98" i="17"/>
  <c r="AY98" i="17"/>
  <c r="AY103" i="17"/>
  <c r="BE103" i="17"/>
  <c r="BT35" i="17"/>
  <c r="BT43" i="17"/>
  <c r="BT53" i="17"/>
  <c r="BT63" i="17"/>
  <c r="BT73" i="17"/>
  <c r="BT83" i="17"/>
  <c r="BT93" i="17"/>
  <c r="BT103" i="17"/>
  <c r="AY43" i="16"/>
  <c r="BE43" i="16"/>
  <c r="AY63" i="16"/>
  <c r="BE63" i="16"/>
  <c r="AY38" i="16"/>
  <c r="BE38" i="16"/>
  <c r="BE58" i="16"/>
  <c r="AY58" i="16"/>
  <c r="BE48" i="16"/>
  <c r="AY48" i="16"/>
  <c r="AY53" i="16"/>
  <c r="BE53" i="16"/>
  <c r="BE68" i="16"/>
  <c r="AY68" i="16"/>
  <c r="AY73" i="16"/>
  <c r="BE73" i="16"/>
  <c r="AY83" i="16"/>
  <c r="BE83" i="16"/>
  <c r="AY93" i="16"/>
  <c r="BE93" i="16"/>
  <c r="AY103" i="16"/>
  <c r="BE103" i="16"/>
  <c r="CA35" i="16"/>
  <c r="BT43" i="16"/>
  <c r="BT53" i="16"/>
  <c r="BT63" i="16"/>
  <c r="BT73" i="16"/>
  <c r="CA78" i="16"/>
  <c r="BT83" i="16"/>
  <c r="CA88" i="16"/>
  <c r="BT93" i="16"/>
  <c r="CA98" i="16"/>
  <c r="BT103" i="16"/>
  <c r="AY33" i="15"/>
  <c r="BE33" i="15"/>
  <c r="BE48" i="15"/>
  <c r="AY48" i="15"/>
  <c r="AY53" i="15"/>
  <c r="BE53" i="15"/>
  <c r="BE68" i="15"/>
  <c r="AY68" i="15"/>
  <c r="AY73" i="15"/>
  <c r="BE73" i="15"/>
  <c r="BE88" i="15"/>
  <c r="AY88" i="15"/>
  <c r="AY93" i="15"/>
  <c r="BE93" i="15"/>
  <c r="AY38" i="15"/>
  <c r="BE38" i="15"/>
  <c r="AY43" i="15"/>
  <c r="BE43" i="15"/>
  <c r="BE58" i="15"/>
  <c r="AY58" i="15"/>
  <c r="AY63" i="15"/>
  <c r="BE63" i="15"/>
  <c r="BE78" i="15"/>
  <c r="AY78" i="15"/>
  <c r="AY83" i="15"/>
  <c r="BE83" i="15"/>
  <c r="BE98" i="15"/>
  <c r="AY98" i="15"/>
  <c r="AY103" i="15"/>
  <c r="BE103" i="15"/>
  <c r="BT35" i="15"/>
  <c r="BT43" i="15"/>
  <c r="BT53" i="15"/>
  <c r="BT63" i="15"/>
  <c r="BT73" i="15"/>
  <c r="BT83" i="15"/>
  <c r="BT93" i="15"/>
  <c r="BT103" i="15"/>
  <c r="BE73" i="32" l="1"/>
  <c r="AY73" i="32"/>
  <c r="BE53" i="32"/>
  <c r="AY53" i="32"/>
  <c r="BE63" i="32"/>
  <c r="AY63" i="32"/>
  <c r="BE43" i="32"/>
  <c r="AY43" i="32"/>
  <c r="BC28" i="32" s="1"/>
  <c r="AW28" i="31"/>
  <c r="BC28" i="31"/>
  <c r="AW28" i="30"/>
  <c r="BC28" i="30"/>
  <c r="BE83" i="29"/>
  <c r="AY83" i="29"/>
  <c r="BE63" i="29"/>
  <c r="AY63" i="29"/>
  <c r="BE43" i="29"/>
  <c r="AY43" i="29"/>
  <c r="BE93" i="29"/>
  <c r="AY93" i="29"/>
  <c r="BE73" i="29"/>
  <c r="AY73" i="29"/>
  <c r="BE53" i="29"/>
  <c r="AY53" i="29"/>
  <c r="BE33" i="29"/>
  <c r="AY33" i="29"/>
  <c r="AW28" i="28"/>
  <c r="BC28" i="28"/>
  <c r="BE88" i="27"/>
  <c r="AY88" i="27"/>
  <c r="BE68" i="27"/>
  <c r="AY68" i="27"/>
  <c r="BE48" i="27"/>
  <c r="AY48" i="27"/>
  <c r="BE98" i="27"/>
  <c r="AY98" i="27"/>
  <c r="BE78" i="27"/>
  <c r="AY78" i="27"/>
  <c r="BE58" i="27"/>
  <c r="AY58" i="27"/>
  <c r="AY38" i="27"/>
  <c r="BE38" i="27"/>
  <c r="AW28" i="27"/>
  <c r="BC28" i="27"/>
  <c r="AW28" i="26"/>
  <c r="BC28" i="26"/>
  <c r="AW28" i="25"/>
  <c r="BC28" i="25"/>
  <c r="AY93" i="24"/>
  <c r="BE93" i="24"/>
  <c r="BE73" i="24"/>
  <c r="AY73" i="24"/>
  <c r="AY43" i="24"/>
  <c r="BE43" i="24"/>
  <c r="AY83" i="24"/>
  <c r="BE83" i="24"/>
  <c r="BE53" i="24"/>
  <c r="AY53" i="24"/>
  <c r="AY33" i="24"/>
  <c r="BE33" i="24"/>
  <c r="BE43" i="23"/>
  <c r="AY43" i="23"/>
  <c r="BC28" i="23" s="1"/>
  <c r="AW28" i="22"/>
  <c r="BC28" i="22"/>
  <c r="BE43" i="21"/>
  <c r="BC28" i="21" s="1"/>
  <c r="AY43" i="21"/>
  <c r="AW28" i="21" s="1"/>
  <c r="AY33" i="20"/>
  <c r="BE33" i="20"/>
  <c r="AY33" i="19"/>
  <c r="BE33" i="19"/>
  <c r="AY33" i="18"/>
  <c r="BE33" i="18"/>
  <c r="AW28" i="17"/>
  <c r="BC28" i="17"/>
  <c r="BE98" i="16"/>
  <c r="AY98" i="16"/>
  <c r="BE88" i="16"/>
  <c r="AY88" i="16"/>
  <c r="BE78" i="16"/>
  <c r="AY78" i="16"/>
  <c r="BE33" i="16"/>
  <c r="AY33" i="16"/>
  <c r="AW28" i="15"/>
  <c r="BC28" i="15"/>
  <c r="AW28" i="32" l="1"/>
  <c r="BC28" i="29"/>
  <c r="AW28" i="29"/>
  <c r="BC28" i="24"/>
  <c r="AW28" i="24"/>
  <c r="AW28" i="23"/>
  <c r="AW28" i="20"/>
  <c r="BC28" i="20"/>
  <c r="AW28" i="19"/>
  <c r="BC28" i="19"/>
  <c r="AW28" i="18"/>
  <c r="BC28" i="18"/>
  <c r="BC28" i="16"/>
  <c r="AW28" i="16"/>
  <c r="BM103" i="12" l="1"/>
  <c r="CA103" i="12" s="1"/>
  <c r="BT98" i="12"/>
  <c r="BM98" i="12"/>
  <c r="CA98" i="12" s="1"/>
  <c r="BM93" i="12"/>
  <c r="CA93" i="12" s="1"/>
  <c r="BT88" i="12"/>
  <c r="BM88" i="12"/>
  <c r="CA88" i="12" s="1"/>
  <c r="BM83" i="12"/>
  <c r="CA83" i="12" s="1"/>
  <c r="BT78" i="12"/>
  <c r="BM78" i="12"/>
  <c r="CA78" i="12" s="1"/>
  <c r="BM73" i="12"/>
  <c r="CA73" i="12" s="1"/>
  <c r="BT68" i="12"/>
  <c r="BM68" i="12"/>
  <c r="CA68" i="12" s="1"/>
  <c r="BM63" i="12"/>
  <c r="CA63" i="12" s="1"/>
  <c r="BT58" i="12"/>
  <c r="BM58" i="12"/>
  <c r="CA58" i="12" s="1"/>
  <c r="BM53" i="12"/>
  <c r="CA53" i="12" s="1"/>
  <c r="BT48" i="12"/>
  <c r="BM48" i="12"/>
  <c r="CA48" i="12" s="1"/>
  <c r="BM43" i="12"/>
  <c r="CA43" i="12" s="1"/>
  <c r="BM37" i="12"/>
  <c r="BT37" i="12" s="1"/>
  <c r="BT35" i="12"/>
  <c r="BM35" i="12"/>
  <c r="CA35" i="12" s="1"/>
  <c r="E6" i="12"/>
  <c r="BE48" i="12" l="1"/>
  <c r="AY48" i="12"/>
  <c r="AY53" i="12"/>
  <c r="BE53" i="12"/>
  <c r="BE68" i="12"/>
  <c r="AY68" i="12"/>
  <c r="AY73" i="12"/>
  <c r="BE73" i="12"/>
  <c r="BE88" i="12"/>
  <c r="AY88" i="12"/>
  <c r="AY93" i="12"/>
  <c r="BE93" i="12"/>
  <c r="AY33" i="12"/>
  <c r="BE33" i="12"/>
  <c r="AY43" i="12"/>
  <c r="BE43" i="12"/>
  <c r="BE58" i="12"/>
  <c r="AY58" i="12"/>
  <c r="AY63" i="12"/>
  <c r="BE63" i="12"/>
  <c r="BE78" i="12"/>
  <c r="AY78" i="12"/>
  <c r="AY83" i="12"/>
  <c r="BE83" i="12"/>
  <c r="BE98" i="12"/>
  <c r="AY98" i="12"/>
  <c r="AY103" i="12"/>
  <c r="BE103" i="12"/>
  <c r="CA37" i="12"/>
  <c r="BT43" i="12"/>
  <c r="BT53" i="12"/>
  <c r="BT63" i="12"/>
  <c r="BT73" i="12"/>
  <c r="BT83" i="12"/>
  <c r="BT93" i="12"/>
  <c r="BT103" i="12"/>
  <c r="P4" i="10"/>
  <c r="P2" i="10"/>
  <c r="AY38" i="12" l="1"/>
  <c r="BE38" i="12"/>
  <c r="AW28" i="12"/>
  <c r="BC28" i="12"/>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2" i="10"/>
  <c r="BC28" i="5" l="1"/>
  <c r="AW28" i="5"/>
  <c r="BM73" i="5" l="1"/>
  <c r="CA73" i="5" s="1"/>
  <c r="BM83" i="5"/>
  <c r="CA83" i="5" s="1"/>
  <c r="BM88" i="5"/>
  <c r="CA88" i="5" s="1"/>
  <c r="BM93" i="5"/>
  <c r="CA93" i="5" s="1"/>
  <c r="BM98" i="5"/>
  <c r="CA98" i="5" s="1"/>
  <c r="BM103" i="5"/>
  <c r="CA103" i="5" s="1"/>
  <c r="BM78" i="5"/>
  <c r="CA78" i="5" s="1"/>
  <c r="AY73" i="5" l="1"/>
  <c r="BE73" i="5"/>
  <c r="BT73" i="5"/>
  <c r="AY83" i="5"/>
  <c r="BE83" i="5"/>
  <c r="BT83" i="5"/>
  <c r="AY88" i="5"/>
  <c r="BE88" i="5"/>
  <c r="BT88" i="5"/>
  <c r="AY93" i="5"/>
  <c r="BE93" i="5"/>
  <c r="BT93" i="5"/>
  <c r="AY98" i="5"/>
  <c r="BE98" i="5"/>
  <c r="BT98" i="5"/>
  <c r="AY103" i="5"/>
  <c r="BE103" i="5"/>
  <c r="BT103" i="5"/>
  <c r="AY78" i="5"/>
  <c r="BE78" i="5"/>
  <c r="BT78" i="5"/>
  <c r="AE13" i="3" l="1"/>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5" i="3"/>
  <c r="AE86" i="3"/>
  <c r="AE87" i="3"/>
  <c r="AE89" i="3"/>
  <c r="AE90" i="3"/>
  <c r="AE91" i="3"/>
  <c r="AE92" i="3"/>
  <c r="AE93" i="3"/>
  <c r="AE94" i="3"/>
  <c r="AE95" i="3"/>
  <c r="AE96" i="3"/>
  <c r="AE97" i="3"/>
  <c r="AE98" i="3"/>
  <c r="AE99" i="3"/>
  <c r="AE100" i="3"/>
  <c r="AE101" i="3"/>
  <c r="AE102" i="3"/>
  <c r="AE103" i="3"/>
  <c r="AE104" i="3"/>
  <c r="AE105" i="3"/>
  <c r="AE106" i="3"/>
  <c r="AE107" i="3"/>
  <c r="AE108" i="3"/>
  <c r="AE109" i="3"/>
  <c r="AE110" i="3"/>
  <c r="AE12" i="3"/>
  <c r="AD13" i="3" l="1"/>
  <c r="AC13" i="3"/>
  <c r="AC14" i="3"/>
  <c r="AD15" i="3"/>
  <c r="AC16" i="3"/>
  <c r="AD16" i="3"/>
  <c r="AC17" i="3"/>
  <c r="AD17" i="3"/>
  <c r="AC18" i="3"/>
  <c r="AD18" i="3"/>
  <c r="AC19" i="3"/>
  <c r="AD19" i="3"/>
  <c r="AC20" i="3"/>
  <c r="AD20" i="3"/>
  <c r="AC21" i="3"/>
  <c r="AD21" i="3"/>
  <c r="AC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C38" i="3"/>
  <c r="AD38" i="3"/>
  <c r="AC39" i="3"/>
  <c r="AD39" i="3"/>
  <c r="AC40" i="3"/>
  <c r="AD40" i="3"/>
  <c r="AC41" i="3"/>
  <c r="AD41" i="3"/>
  <c r="AC42" i="3"/>
  <c r="AD42" i="3"/>
  <c r="AC43" i="3"/>
  <c r="AD43" i="3"/>
  <c r="AC44" i="3"/>
  <c r="AD44" i="3"/>
  <c r="AC45" i="3"/>
  <c r="AD45" i="3"/>
  <c r="AC46" i="3"/>
  <c r="AD46" i="3"/>
  <c r="AC47" i="3"/>
  <c r="AD47" i="3"/>
  <c r="AC48" i="3"/>
  <c r="AD48" i="3"/>
  <c r="AC49" i="3"/>
  <c r="AD49" i="3"/>
  <c r="AC50" i="3"/>
  <c r="AD50" i="3"/>
  <c r="AC51" i="3"/>
  <c r="AD51" i="3"/>
  <c r="AC52" i="3"/>
  <c r="AD52" i="3"/>
  <c r="AC53" i="3"/>
  <c r="AD53" i="3"/>
  <c r="AC54" i="3"/>
  <c r="AD54" i="3"/>
  <c r="AC55" i="3"/>
  <c r="AD55" i="3"/>
  <c r="AC56" i="3"/>
  <c r="AD56" i="3"/>
  <c r="AC57" i="3"/>
  <c r="AD57" i="3"/>
  <c r="AC58" i="3"/>
  <c r="AD58" i="3"/>
  <c r="AC59" i="3"/>
  <c r="AD59" i="3"/>
  <c r="AC60" i="3"/>
  <c r="AD60" i="3"/>
  <c r="AC61" i="3"/>
  <c r="AD61" i="3"/>
  <c r="AC62" i="3"/>
  <c r="AD62" i="3"/>
  <c r="AC63" i="3"/>
  <c r="AD63" i="3"/>
  <c r="AC64" i="3"/>
  <c r="AD64" i="3"/>
  <c r="AC65" i="3"/>
  <c r="AD65" i="3"/>
  <c r="AC66" i="3"/>
  <c r="AD66" i="3"/>
  <c r="AC67" i="3"/>
  <c r="AD67" i="3"/>
  <c r="AC68" i="3"/>
  <c r="AD68" i="3"/>
  <c r="AC69" i="3"/>
  <c r="AD69" i="3"/>
  <c r="AC70" i="3"/>
  <c r="AD70" i="3"/>
  <c r="AC71" i="3"/>
  <c r="AD71" i="3"/>
  <c r="AC72" i="3"/>
  <c r="AD72" i="3"/>
  <c r="AC73" i="3"/>
  <c r="AD73" i="3"/>
  <c r="AC74" i="3"/>
  <c r="AD74" i="3"/>
  <c r="AC75" i="3"/>
  <c r="AD75" i="3"/>
  <c r="AC76" i="3"/>
  <c r="AD76" i="3"/>
  <c r="AC77" i="3"/>
  <c r="AC78" i="3" s="1"/>
  <c r="AC79" i="3" s="1"/>
  <c r="AC80" i="3" s="1"/>
  <c r="AD77" i="3"/>
  <c r="AD78" i="3"/>
  <c r="AD79" i="3"/>
  <c r="AD80" i="3"/>
  <c r="AC81" i="3"/>
  <c r="AD81" i="3"/>
  <c r="AD82" i="3"/>
  <c r="AD83" i="3"/>
  <c r="AC84" i="3"/>
  <c r="AD84" i="3"/>
  <c r="AD85" i="3"/>
  <c r="AC86" i="3"/>
  <c r="AD86" i="3"/>
  <c r="AC87" i="3"/>
  <c r="AD87" i="3"/>
  <c r="AC88" i="3"/>
  <c r="AC89" i="3"/>
  <c r="AD89" i="3"/>
  <c r="AC90" i="3"/>
  <c r="AD90" i="3"/>
  <c r="AC91" i="3"/>
  <c r="AD91" i="3"/>
  <c r="AC92" i="3"/>
  <c r="AD92" i="3"/>
  <c r="AC93" i="3"/>
  <c r="AD93" i="3"/>
  <c r="AC94" i="3"/>
  <c r="AD94" i="3"/>
  <c r="AC95" i="3"/>
  <c r="AD95" i="3"/>
  <c r="AC96" i="3"/>
  <c r="AD96" i="3"/>
  <c r="AC97" i="3"/>
  <c r="AD97" i="3"/>
  <c r="AC98" i="3"/>
  <c r="AD98" i="3"/>
  <c r="AC99" i="3"/>
  <c r="AD99" i="3"/>
  <c r="AC100" i="3"/>
  <c r="AD100" i="3"/>
  <c r="AC101" i="3"/>
  <c r="AD101" i="3"/>
  <c r="AC102" i="3"/>
  <c r="AD102" i="3"/>
  <c r="AC103" i="3"/>
  <c r="AD103" i="3"/>
  <c r="AC104" i="3"/>
  <c r="AD104" i="3"/>
  <c r="AC105" i="3"/>
  <c r="AD105" i="3"/>
  <c r="AC106" i="3"/>
  <c r="AD106" i="3"/>
  <c r="AC107" i="3"/>
  <c r="AD107" i="3"/>
  <c r="AC108" i="3"/>
  <c r="AD108" i="3"/>
  <c r="AC109" i="3"/>
  <c r="AD109" i="3"/>
  <c r="AC110" i="3"/>
  <c r="AD110" i="3"/>
  <c r="AD12" i="3"/>
  <c r="AC11" i="3" l="1"/>
  <c r="AD11" i="3"/>
  <c r="AE11" i="3" s="1"/>
  <c r="AD14" i="3" l="1"/>
  <c r="AC15" i="3" s="1"/>
  <c r="AC12" i="3"/>
  <c r="AD22" i="3" s="1"/>
  <c r="AC82" i="3" l="1"/>
  <c r="AC83" i="3" s="1"/>
  <c r="AA59" i="3"/>
  <c r="AA60" i="3"/>
  <c r="AA61" i="3"/>
  <c r="AA62" i="3"/>
  <c r="AA63" i="3"/>
  <c r="AA64" i="3"/>
  <c r="AA65" i="3"/>
  <c r="AA66" i="3"/>
  <c r="AA67" i="3"/>
  <c r="AA68" i="3"/>
  <c r="AA69" i="3"/>
  <c r="AA70" i="3"/>
  <c r="AA71" i="3"/>
  <c r="AA72" i="3"/>
  <c r="AA73" i="3"/>
  <c r="AA74" i="3"/>
  <c r="AA75" i="3"/>
  <c r="AB75" i="3" s="1"/>
  <c r="AA76" i="3"/>
  <c r="AB76" i="3" s="1"/>
  <c r="AA77" i="3"/>
  <c r="AA78" i="3"/>
  <c r="AA79" i="3"/>
  <c r="AB79" i="3" s="1"/>
  <c r="AA80" i="3"/>
  <c r="AA81" i="3"/>
  <c r="AA82" i="3"/>
  <c r="AA83" i="3"/>
  <c r="AB83" i="3" s="1"/>
  <c r="AA84" i="3"/>
  <c r="AA85" i="3"/>
  <c r="AA86" i="3"/>
  <c r="AA87" i="3"/>
  <c r="AA88" i="3"/>
  <c r="AA89" i="3"/>
  <c r="AB89" i="3" s="1"/>
  <c r="AA90" i="3"/>
  <c r="AB90" i="3" s="1"/>
  <c r="AA91" i="3"/>
  <c r="AB91" i="3" s="1"/>
  <c r="AA92" i="3"/>
  <c r="AB92" i="3" s="1"/>
  <c r="AA93" i="3"/>
  <c r="AB93" i="3" s="1"/>
  <c r="AA94" i="3"/>
  <c r="AB94" i="3" s="1"/>
  <c r="AA95" i="3"/>
  <c r="AB95" i="3" s="1"/>
  <c r="AA96" i="3"/>
  <c r="AB96" i="3" s="1"/>
  <c r="AA97" i="3"/>
  <c r="AB97" i="3" s="1"/>
  <c r="AA98" i="3"/>
  <c r="AB98" i="3" s="1"/>
  <c r="AA99" i="3"/>
  <c r="AB99" i="3" s="1"/>
  <c r="AA100" i="3"/>
  <c r="AB100" i="3" s="1"/>
  <c r="AA101" i="3"/>
  <c r="AB101" i="3" s="1"/>
  <c r="AA102" i="3"/>
  <c r="AB102" i="3" s="1"/>
  <c r="AA103" i="3"/>
  <c r="AB103" i="3" s="1"/>
  <c r="AA104" i="3"/>
  <c r="AB104" i="3" s="1"/>
  <c r="AA105" i="3"/>
  <c r="AB105" i="3" s="1"/>
  <c r="AA106" i="3"/>
  <c r="AB106" i="3" s="1"/>
  <c r="AA107" i="3"/>
  <c r="AB107" i="3" s="1"/>
  <c r="AA108" i="3"/>
  <c r="AB108" i="3"/>
  <c r="AA109" i="3"/>
  <c r="AB109" i="3" s="1"/>
  <c r="AA110" i="3"/>
  <c r="AB110" i="3" s="1"/>
  <c r="AB86" i="3" l="1"/>
  <c r="AE84" i="3"/>
  <c r="AB88" i="3"/>
  <c r="AB87" i="3"/>
  <c r="AB82" i="3"/>
  <c r="AB85" i="3"/>
  <c r="AB81" i="3"/>
  <c r="AB77" i="3"/>
  <c r="AB78" i="3"/>
  <c r="AB84" i="3"/>
  <c r="AB80" i="3"/>
  <c r="AB21" i="4"/>
  <c r="AC85" i="3" l="1"/>
  <c r="AE88" i="3"/>
  <c r="C7" i="7"/>
  <c r="A17" i="6" l="1"/>
  <c r="AD88" i="3"/>
  <c r="H22" i="6" s="1"/>
  <c r="Z16" i="6"/>
  <c r="N25" i="6"/>
  <c r="H24" i="6"/>
  <c r="N18" i="6"/>
  <c r="H18" i="6"/>
  <c r="A15" i="6"/>
  <c r="T18" i="6"/>
  <c r="A19" i="6"/>
  <c r="H15" i="6"/>
  <c r="A18" i="6"/>
  <c r="A16" i="6"/>
  <c r="Z25" i="6"/>
  <c r="Z19" i="6"/>
  <c r="A28" i="6"/>
  <c r="T17" i="6"/>
  <c r="T25" i="6"/>
  <c r="A24" i="6"/>
  <c r="Z24" i="6"/>
  <c r="T14" i="6"/>
  <c r="N33" i="6"/>
  <c r="A36" i="6"/>
  <c r="T29" i="6"/>
  <c r="T30" i="6"/>
  <c r="A39" i="6"/>
  <c r="N38" i="6"/>
  <c r="N35" i="6"/>
  <c r="T34" i="6"/>
  <c r="H30" i="6"/>
  <c r="H32" i="6"/>
  <c r="A32" i="6"/>
  <c r="Z35" i="6"/>
  <c r="Z34" i="6"/>
  <c r="T35" i="6"/>
  <c r="A33" i="6"/>
  <c r="T36" i="6"/>
  <c r="Z38" i="6"/>
  <c r="T33" i="6"/>
  <c r="N39" i="6"/>
  <c r="Z39" i="6"/>
  <c r="H35" i="6"/>
  <c r="A14" i="6"/>
  <c r="T38" i="6"/>
  <c r="H34" i="6"/>
  <c r="T31" i="6"/>
  <c r="T37" i="6"/>
  <c r="Z14" i="6"/>
  <c r="N32" i="6"/>
  <c r="H39" i="6"/>
  <c r="Z31" i="6"/>
  <c r="A31" i="6"/>
  <c r="H33" i="6"/>
  <c r="A37" i="6"/>
  <c r="H36" i="6"/>
  <c r="H31" i="6"/>
  <c r="Z30" i="6"/>
  <c r="H38" i="6"/>
  <c r="Z37" i="6"/>
  <c r="Z29" i="6"/>
  <c r="N30" i="6"/>
  <c r="T39" i="6"/>
  <c r="A35" i="6"/>
  <c r="A29" i="6"/>
  <c r="A34" i="6"/>
  <c r="H29" i="6"/>
  <c r="T32" i="6"/>
  <c r="N37" i="6"/>
  <c r="N14" i="6"/>
  <c r="H37" i="6"/>
  <c r="Z36" i="6"/>
  <c r="A38" i="6"/>
  <c r="Z33" i="6"/>
  <c r="N34" i="6"/>
  <c r="Z32" i="6"/>
  <c r="N31" i="6"/>
  <c r="A30" i="6"/>
  <c r="N29" i="6"/>
  <c r="H20" i="6" l="1"/>
  <c r="Z21" i="6"/>
  <c r="N22" i="6"/>
  <c r="T22" i="6"/>
  <c r="N36" i="6"/>
  <c r="H23" i="6"/>
  <c r="T20" i="6"/>
  <c r="H27" i="6"/>
  <c r="A23" i="6"/>
  <c r="T21" i="6"/>
  <c r="H28" i="6"/>
  <c r="Z15" i="6"/>
  <c r="A27" i="6"/>
  <c r="N19" i="6"/>
  <c r="N28" i="6"/>
  <c r="T23" i="6"/>
  <c r="Z18" i="6"/>
  <c r="N15" i="6"/>
  <c r="A21" i="6"/>
  <c r="T26" i="6"/>
  <c r="Z28" i="6"/>
  <c r="H21" i="6"/>
  <c r="H26" i="6"/>
  <c r="H19" i="6"/>
  <c r="A20" i="6"/>
  <c r="H25" i="6"/>
  <c r="Z23" i="6"/>
  <c r="Z17" i="6"/>
  <c r="Z20" i="6"/>
  <c r="T24" i="6"/>
  <c r="T27" i="6"/>
  <c r="T19" i="6"/>
  <c r="N26" i="6"/>
  <c r="N23" i="6"/>
  <c r="T16" i="6"/>
  <c r="T15" i="6"/>
  <c r="A22" i="6"/>
  <c r="N17" i="6"/>
  <c r="N16" i="6"/>
  <c r="N20" i="6"/>
  <c r="Z27" i="6"/>
  <c r="Z26" i="6"/>
  <c r="H14" i="6"/>
  <c r="N27" i="6"/>
  <c r="H16" i="6"/>
  <c r="A26" i="6"/>
  <c r="H17" i="6"/>
  <c r="T28" i="6"/>
  <c r="N21" i="6"/>
  <c r="N24" i="6"/>
  <c r="Z22" i="6"/>
  <c r="A25" i="6"/>
  <c r="L2" i="11"/>
  <c r="A2" i="11"/>
  <c r="AI10" i="4" l="1"/>
  <c r="AF10" i="6" s="1"/>
  <c r="AC10" i="4"/>
  <c r="Z10" i="6" s="1"/>
  <c r="H3" i="7"/>
  <c r="H2" i="7"/>
  <c r="C6" i="7"/>
  <c r="C3" i="7"/>
  <c r="C4" i="7"/>
  <c r="C5" i="7"/>
  <c r="C2" i="7"/>
  <c r="AA12" i="3" l="1"/>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11" i="3"/>
  <c r="F6" i="9"/>
  <c r="F4" i="9"/>
  <c r="M12" i="3" l="1"/>
  <c r="M16" i="3"/>
  <c r="M20" i="3"/>
  <c r="M24" i="3"/>
  <c r="M28" i="3"/>
  <c r="M32" i="3"/>
  <c r="M36" i="3"/>
  <c r="M40" i="3"/>
  <c r="M44" i="3"/>
  <c r="M48" i="3"/>
  <c r="M52" i="3"/>
  <c r="M56" i="3"/>
  <c r="M60" i="3"/>
  <c r="AF60" i="3" s="1"/>
  <c r="AG60" i="3" s="1"/>
  <c r="M64" i="3"/>
  <c r="AF64" i="3" s="1"/>
  <c r="AG64" i="3" s="1"/>
  <c r="M68" i="3"/>
  <c r="AF68" i="3" s="1"/>
  <c r="AG68" i="3" s="1"/>
  <c r="M72" i="3"/>
  <c r="AF72" i="3" s="1"/>
  <c r="AG72" i="3" s="1"/>
  <c r="M76" i="3"/>
  <c r="AF76" i="3" s="1"/>
  <c r="AG76" i="3" s="1"/>
  <c r="M80" i="3"/>
  <c r="AF80" i="3" s="1"/>
  <c r="AG80" i="3" s="1"/>
  <c r="M84" i="3"/>
  <c r="AF84" i="3" s="1"/>
  <c r="AG84" i="3" s="1"/>
  <c r="M88" i="3"/>
  <c r="AF88" i="3" s="1"/>
  <c r="AG88" i="3" s="1"/>
  <c r="M92" i="3"/>
  <c r="AF92" i="3" s="1"/>
  <c r="AG92" i="3" s="1"/>
  <c r="M96" i="3"/>
  <c r="AF96" i="3" s="1"/>
  <c r="AG96" i="3" s="1"/>
  <c r="M100" i="3"/>
  <c r="AF100" i="3" s="1"/>
  <c r="AG100" i="3" s="1"/>
  <c r="M104" i="3"/>
  <c r="AF104" i="3" s="1"/>
  <c r="AG104" i="3" s="1"/>
  <c r="M108" i="3"/>
  <c r="AF108" i="3" s="1"/>
  <c r="AG108" i="3" s="1"/>
  <c r="M35" i="3"/>
  <c r="M47" i="3"/>
  <c r="M63" i="3"/>
  <c r="AF63" i="3" s="1"/>
  <c r="AG63" i="3" s="1"/>
  <c r="M75" i="3"/>
  <c r="AF75" i="3" s="1"/>
  <c r="AG75" i="3" s="1"/>
  <c r="M91" i="3"/>
  <c r="AF91" i="3" s="1"/>
  <c r="AG91" i="3" s="1"/>
  <c r="M103" i="3"/>
  <c r="AF103" i="3" s="1"/>
  <c r="AG103" i="3" s="1"/>
  <c r="M13" i="3"/>
  <c r="M17" i="3"/>
  <c r="M21" i="3"/>
  <c r="M25" i="3"/>
  <c r="M29" i="3"/>
  <c r="M33" i="3"/>
  <c r="M37" i="3"/>
  <c r="M41" i="3"/>
  <c r="M45" i="3"/>
  <c r="M49" i="3"/>
  <c r="M53" i="3"/>
  <c r="M57" i="3"/>
  <c r="M61" i="3"/>
  <c r="AF61" i="3" s="1"/>
  <c r="AG61" i="3" s="1"/>
  <c r="M65" i="3"/>
  <c r="AF65" i="3" s="1"/>
  <c r="AG65" i="3" s="1"/>
  <c r="M69" i="3"/>
  <c r="AF69" i="3" s="1"/>
  <c r="AG69" i="3" s="1"/>
  <c r="M73" i="3"/>
  <c r="AF73" i="3" s="1"/>
  <c r="AG73" i="3" s="1"/>
  <c r="M77" i="3"/>
  <c r="AF77" i="3" s="1"/>
  <c r="AG77" i="3" s="1"/>
  <c r="M81" i="3"/>
  <c r="AF81" i="3" s="1"/>
  <c r="AG81" i="3" s="1"/>
  <c r="M85" i="3"/>
  <c r="AF85" i="3" s="1"/>
  <c r="AG85" i="3" s="1"/>
  <c r="M89" i="3"/>
  <c r="AF89" i="3" s="1"/>
  <c r="AG89" i="3" s="1"/>
  <c r="M93" i="3"/>
  <c r="AF93" i="3" s="1"/>
  <c r="AG93" i="3" s="1"/>
  <c r="M97" i="3"/>
  <c r="AF97" i="3" s="1"/>
  <c r="AG97" i="3" s="1"/>
  <c r="M101" i="3"/>
  <c r="AF101" i="3" s="1"/>
  <c r="AG101" i="3" s="1"/>
  <c r="M105" i="3"/>
  <c r="AF105" i="3" s="1"/>
  <c r="AG105" i="3" s="1"/>
  <c r="M109" i="3"/>
  <c r="AF109" i="3" s="1"/>
  <c r="AG109" i="3" s="1"/>
  <c r="M27" i="3"/>
  <c r="M43" i="3"/>
  <c r="M55" i="3"/>
  <c r="M67" i="3"/>
  <c r="AF67" i="3" s="1"/>
  <c r="AG67" i="3" s="1"/>
  <c r="M83" i="3"/>
  <c r="AF83" i="3" s="1"/>
  <c r="AG83" i="3" s="1"/>
  <c r="M95" i="3"/>
  <c r="AF95" i="3" s="1"/>
  <c r="AG95" i="3" s="1"/>
  <c r="M107" i="3"/>
  <c r="AF107" i="3" s="1"/>
  <c r="AG107" i="3" s="1"/>
  <c r="M14" i="3"/>
  <c r="M18" i="3"/>
  <c r="M22" i="3"/>
  <c r="M26" i="3"/>
  <c r="M30" i="3"/>
  <c r="M34" i="3"/>
  <c r="M38" i="3"/>
  <c r="M42" i="3"/>
  <c r="M46" i="3"/>
  <c r="M50" i="3"/>
  <c r="M54" i="3"/>
  <c r="M58" i="3"/>
  <c r="M62" i="3"/>
  <c r="AF62" i="3" s="1"/>
  <c r="AG62" i="3" s="1"/>
  <c r="M66" i="3"/>
  <c r="AF66" i="3" s="1"/>
  <c r="AG66" i="3" s="1"/>
  <c r="M70" i="3"/>
  <c r="AF70" i="3" s="1"/>
  <c r="AG70" i="3" s="1"/>
  <c r="M74" i="3"/>
  <c r="AF74" i="3" s="1"/>
  <c r="AG74" i="3" s="1"/>
  <c r="M78" i="3"/>
  <c r="AF78" i="3" s="1"/>
  <c r="AG78" i="3" s="1"/>
  <c r="M82" i="3"/>
  <c r="AF82" i="3" s="1"/>
  <c r="AG82" i="3" s="1"/>
  <c r="M86" i="3"/>
  <c r="AF86" i="3" s="1"/>
  <c r="AG86" i="3" s="1"/>
  <c r="M90" i="3"/>
  <c r="AF90" i="3" s="1"/>
  <c r="AG90" i="3" s="1"/>
  <c r="M94" i="3"/>
  <c r="AF94" i="3" s="1"/>
  <c r="AG94" i="3" s="1"/>
  <c r="M98" i="3"/>
  <c r="AF98" i="3" s="1"/>
  <c r="AG98" i="3" s="1"/>
  <c r="M102" i="3"/>
  <c r="AF102" i="3" s="1"/>
  <c r="AG102" i="3" s="1"/>
  <c r="M106" i="3"/>
  <c r="AF106" i="3" s="1"/>
  <c r="AG106" i="3" s="1"/>
  <c r="M110" i="3"/>
  <c r="AF110" i="3" s="1"/>
  <c r="AG110" i="3" s="1"/>
  <c r="M15" i="3"/>
  <c r="M19" i="3"/>
  <c r="M23" i="3"/>
  <c r="M31" i="3"/>
  <c r="M39" i="3"/>
  <c r="M51" i="3"/>
  <c r="M59" i="3"/>
  <c r="AF59" i="3" s="1"/>
  <c r="AG59" i="3" s="1"/>
  <c r="M71" i="3"/>
  <c r="AF71" i="3" s="1"/>
  <c r="AG71" i="3" s="1"/>
  <c r="M79" i="3"/>
  <c r="AF79" i="3" s="1"/>
  <c r="AG79" i="3" s="1"/>
  <c r="M87" i="3"/>
  <c r="AF87" i="3" s="1"/>
  <c r="AG87" i="3" s="1"/>
  <c r="M99" i="3"/>
  <c r="AF99" i="3" s="1"/>
  <c r="AG99" i="3" s="1"/>
  <c r="M11" i="3"/>
  <c r="AB72" i="3"/>
  <c r="AB71" i="3"/>
  <c r="AB74" i="3"/>
  <c r="AB73" i="3"/>
  <c r="AB68" i="3"/>
  <c r="AB67" i="3"/>
  <c r="AB70" i="3"/>
  <c r="AB69" i="3"/>
  <c r="AB64" i="3"/>
  <c r="AB63" i="3"/>
  <c r="AB66" i="3"/>
  <c r="AB65" i="3"/>
  <c r="AB60" i="3"/>
  <c r="AB59" i="3"/>
  <c r="AB62" i="3"/>
  <c r="AB61" i="3"/>
  <c r="E6" i="5" l="1"/>
  <c r="AC9" i="4"/>
  <c r="D2" i="11" l="1"/>
  <c r="N21" i="4"/>
  <c r="I2" i="11" s="1"/>
  <c r="AF6" i="4"/>
  <c r="E2" i="11" l="1"/>
  <c r="P1" i="10"/>
  <c r="AC8" i="4"/>
  <c r="P3" i="10" s="1"/>
  <c r="AC7" i="4"/>
  <c r="C2" i="11" l="1"/>
  <c r="AF24" i="3"/>
  <c r="AF32" i="3"/>
  <c r="AF40" i="3"/>
  <c r="AF48" i="3"/>
  <c r="AF56" i="3"/>
  <c r="AF14" i="3"/>
  <c r="AF34" i="3"/>
  <c r="AF46" i="3"/>
  <c r="AF15" i="3"/>
  <c r="AF35" i="3"/>
  <c r="AF55" i="3"/>
  <c r="AF33" i="3"/>
  <c r="AF41" i="3"/>
  <c r="AF49" i="3"/>
  <c r="AF57" i="3"/>
  <c r="AF22" i="3"/>
  <c r="AF30" i="3"/>
  <c r="AF58" i="3"/>
  <c r="AF31" i="3"/>
  <c r="AF39" i="3"/>
  <c r="AF42" i="3"/>
  <c r="AF54" i="3"/>
  <c r="AF43" i="3"/>
  <c r="AF53" i="3"/>
  <c r="AF45" i="3"/>
  <c r="AF37" i="3"/>
  <c r="AF25" i="3"/>
  <c r="AF52" i="3"/>
  <c r="AF44" i="3"/>
  <c r="AF36" i="3"/>
  <c r="AF28" i="3"/>
  <c r="BM68" i="5"/>
  <c r="BT68" i="5" s="1"/>
  <c r="BM63" i="5"/>
  <c r="CA63" i="5" s="1"/>
  <c r="BM58" i="5"/>
  <c r="BT58" i="5" s="1"/>
  <c r="BM53" i="5"/>
  <c r="CA53" i="5" s="1"/>
  <c r="BM48" i="5"/>
  <c r="BT48" i="5" s="1"/>
  <c r="BM43" i="5"/>
  <c r="CA43" i="5" s="1"/>
  <c r="BM37" i="5"/>
  <c r="BM35" i="5"/>
  <c r="CA35" i="5" s="1"/>
  <c r="Z9" i="6"/>
  <c r="Z8" i="6"/>
  <c r="Z7" i="6"/>
  <c r="AD6" i="6"/>
  <c r="AB58" i="3"/>
  <c r="AB57" i="3"/>
  <c r="AB56" i="3"/>
  <c r="AB55" i="3"/>
  <c r="AB54" i="3"/>
  <c r="AB53" i="3"/>
  <c r="AB52" i="3"/>
  <c r="AB51" i="3"/>
  <c r="AF51" i="3"/>
  <c r="AB50" i="3"/>
  <c r="AF50" i="3"/>
  <c r="AB49" i="3"/>
  <c r="AB48" i="3"/>
  <c r="AB47" i="3"/>
  <c r="AF47" i="3"/>
  <c r="AB46" i="3"/>
  <c r="AB45" i="3"/>
  <c r="AF38" i="3"/>
  <c r="AF29" i="3"/>
  <c r="AF27" i="3"/>
  <c r="AF26" i="3"/>
  <c r="AF23" i="3"/>
  <c r="AF12" i="3"/>
  <c r="AF11" i="3"/>
  <c r="AG11" i="3" l="1"/>
  <c r="AY63" i="5"/>
  <c r="BE63" i="5"/>
  <c r="BT53" i="5"/>
  <c r="BT63" i="5"/>
  <c r="CA68" i="5"/>
  <c r="CA48" i="5"/>
  <c r="BE48" i="5" s="1"/>
  <c r="AB43" i="3"/>
  <c r="AB44" i="3"/>
  <c r="AG12" i="3"/>
  <c r="AB37" i="3"/>
  <c r="AB31" i="3"/>
  <c r="AB28" i="3"/>
  <c r="AB24" i="3"/>
  <c r="AB30" i="3"/>
  <c r="AB33" i="3"/>
  <c r="AB35" i="3"/>
  <c r="AB38" i="3"/>
  <c r="AB40" i="3"/>
  <c r="AB42" i="3"/>
  <c r="AB13" i="3"/>
  <c r="AB26" i="3"/>
  <c r="AB27" i="3"/>
  <c r="AB25" i="3"/>
  <c r="AB29" i="3"/>
  <c r="AB32" i="3"/>
  <c r="AB34" i="3"/>
  <c r="AB36" i="3"/>
  <c r="AB39" i="3"/>
  <c r="AB41" i="3"/>
  <c r="AY43" i="5"/>
  <c r="BE43" i="5"/>
  <c r="BT43" i="5"/>
  <c r="BT35" i="5"/>
  <c r="AF17" i="3"/>
  <c r="AF16" i="3"/>
  <c r="AF21" i="3"/>
  <c r="AF18" i="3"/>
  <c r="AF20" i="3"/>
  <c r="AF19" i="3"/>
  <c r="AF13" i="3"/>
  <c r="AG13" i="3" s="1"/>
  <c r="AB12" i="3"/>
  <c r="AB22" i="3"/>
  <c r="AB14" i="3"/>
  <c r="AB20" i="3"/>
  <c r="AB16" i="3"/>
  <c r="AB23" i="3"/>
  <c r="AB18" i="3"/>
  <c r="AB17" i="3"/>
  <c r="AB21" i="3"/>
  <c r="AB11" i="3"/>
  <c r="AB15" i="3"/>
  <c r="AB19" i="3"/>
  <c r="BT37" i="5"/>
  <c r="CA37" i="5"/>
  <c r="AY53" i="5"/>
  <c r="BE53" i="5"/>
  <c r="AY33" i="5"/>
  <c r="BE33" i="5"/>
  <c r="CA58" i="5"/>
  <c r="AM102" i="4" l="1"/>
  <c r="M76" i="10" s="1"/>
  <c r="AM98" i="4"/>
  <c r="M72" i="10" s="1"/>
  <c r="AM94" i="4"/>
  <c r="M68" i="10" s="1"/>
  <c r="AM90" i="4"/>
  <c r="M64" i="10" s="1"/>
  <c r="AM86" i="4"/>
  <c r="M60" i="10" s="1"/>
  <c r="AM82" i="4"/>
  <c r="M56" i="10" s="1"/>
  <c r="AM78" i="4"/>
  <c r="M52" i="10" s="1"/>
  <c r="AM74" i="4"/>
  <c r="M48" i="10" s="1"/>
  <c r="AM70" i="4"/>
  <c r="M44" i="10" s="1"/>
  <c r="AM66" i="4"/>
  <c r="M40" i="10" s="1"/>
  <c r="AM62" i="4"/>
  <c r="M36" i="10" s="1"/>
  <c r="AM58" i="4"/>
  <c r="M32" i="10" s="1"/>
  <c r="AM54" i="4"/>
  <c r="M28" i="10" s="1"/>
  <c r="AM50" i="4"/>
  <c r="M24" i="10" s="1"/>
  <c r="AM46" i="4"/>
  <c r="M20" i="10" s="1"/>
  <c r="AM42" i="4"/>
  <c r="M16" i="10" s="1"/>
  <c r="AM38" i="4"/>
  <c r="M12" i="10" s="1"/>
  <c r="AM34" i="4"/>
  <c r="M8" i="10" s="1"/>
  <c r="AM30" i="4"/>
  <c r="M4" i="10" s="1"/>
  <c r="AM41" i="4"/>
  <c r="M15" i="10" s="1"/>
  <c r="AM33" i="4"/>
  <c r="M7" i="10" s="1"/>
  <c r="AM91" i="4"/>
  <c r="M65" i="10" s="1"/>
  <c r="AM83" i="4"/>
  <c r="M57" i="10" s="1"/>
  <c r="AM71" i="4"/>
  <c r="M45" i="10" s="1"/>
  <c r="AM59" i="4"/>
  <c r="M33" i="10" s="1"/>
  <c r="AM47" i="4"/>
  <c r="M21" i="10" s="1"/>
  <c r="AM35" i="4"/>
  <c r="M9" i="10" s="1"/>
  <c r="AM101" i="4"/>
  <c r="M75" i="10" s="1"/>
  <c r="AM97" i="4"/>
  <c r="M71" i="10" s="1"/>
  <c r="AM93" i="4"/>
  <c r="M67" i="10" s="1"/>
  <c r="AM89" i="4"/>
  <c r="M63" i="10" s="1"/>
  <c r="AM85" i="4"/>
  <c r="M59" i="10" s="1"/>
  <c r="AM81" i="4"/>
  <c r="M55" i="10" s="1"/>
  <c r="AM77" i="4"/>
  <c r="M51" i="10" s="1"/>
  <c r="AM73" i="4"/>
  <c r="M47" i="10" s="1"/>
  <c r="AM69" i="4"/>
  <c r="M43" i="10" s="1"/>
  <c r="AM65" i="4"/>
  <c r="M39" i="10" s="1"/>
  <c r="AM61" i="4"/>
  <c r="M35" i="10" s="1"/>
  <c r="AM57" i="4"/>
  <c r="M31" i="10" s="1"/>
  <c r="AM53" i="4"/>
  <c r="M27" i="10" s="1"/>
  <c r="AM49" i="4"/>
  <c r="M23" i="10" s="1"/>
  <c r="AM45" i="4"/>
  <c r="M19" i="10" s="1"/>
  <c r="AM37" i="4"/>
  <c r="M11" i="10" s="1"/>
  <c r="AM29" i="4"/>
  <c r="M3" i="10" s="1"/>
  <c r="AM79" i="4"/>
  <c r="M53" i="10" s="1"/>
  <c r="AM67" i="4"/>
  <c r="M41" i="10" s="1"/>
  <c r="AM55" i="4"/>
  <c r="M29" i="10" s="1"/>
  <c r="AM43" i="4"/>
  <c r="M17" i="10" s="1"/>
  <c r="AM100" i="4"/>
  <c r="M74" i="10" s="1"/>
  <c r="AM96" i="4"/>
  <c r="M70" i="10" s="1"/>
  <c r="AM92" i="4"/>
  <c r="M66" i="10" s="1"/>
  <c r="AM88" i="4"/>
  <c r="M62" i="10" s="1"/>
  <c r="AM84" i="4"/>
  <c r="M58" i="10" s="1"/>
  <c r="AM80" i="4"/>
  <c r="M54" i="10" s="1"/>
  <c r="AM76" i="4"/>
  <c r="M50" i="10" s="1"/>
  <c r="AM72" i="4"/>
  <c r="M46" i="10" s="1"/>
  <c r="AM68" i="4"/>
  <c r="M42" i="10" s="1"/>
  <c r="AM64" i="4"/>
  <c r="M38" i="10" s="1"/>
  <c r="AM60" i="4"/>
  <c r="M34" i="10" s="1"/>
  <c r="AM56" i="4"/>
  <c r="M30" i="10" s="1"/>
  <c r="AM52" i="4"/>
  <c r="M26" i="10" s="1"/>
  <c r="AM48" i="4"/>
  <c r="M22" i="10" s="1"/>
  <c r="AM44" i="4"/>
  <c r="M18" i="10" s="1"/>
  <c r="AM40" i="4"/>
  <c r="M14" i="10" s="1"/>
  <c r="AM36" i="4"/>
  <c r="M10" i="10" s="1"/>
  <c r="AM32" i="4"/>
  <c r="M6" i="10" s="1"/>
  <c r="AM28" i="4"/>
  <c r="M2" i="10" s="1"/>
  <c r="AM99" i="4"/>
  <c r="M73" i="10" s="1"/>
  <c r="AM95" i="4"/>
  <c r="M69" i="10" s="1"/>
  <c r="AM87" i="4"/>
  <c r="M61" i="10" s="1"/>
  <c r="AM75" i="4"/>
  <c r="M49" i="10" s="1"/>
  <c r="AM63" i="4"/>
  <c r="M37" i="10" s="1"/>
  <c r="AM51" i="4"/>
  <c r="M25" i="10" s="1"/>
  <c r="AM39" i="4"/>
  <c r="M13" i="10" s="1"/>
  <c r="AM31" i="4"/>
  <c r="M5" i="10" s="1"/>
  <c r="AY48" i="5"/>
  <c r="J28" i="4"/>
  <c r="P69" i="4"/>
  <c r="C34" i="4"/>
  <c r="C69" i="4"/>
  <c r="AD50" i="4"/>
  <c r="F33" i="7" s="1"/>
  <c r="P32" i="4"/>
  <c r="P39" i="4"/>
  <c r="D22" i="7" s="1"/>
  <c r="C47" i="4"/>
  <c r="P59" i="4"/>
  <c r="AW59" i="4" s="1"/>
  <c r="C81" i="4"/>
  <c r="P98" i="4"/>
  <c r="AD66" i="4"/>
  <c r="J32" i="4"/>
  <c r="C50" i="4"/>
  <c r="AA30" i="4"/>
  <c r="E13" i="7" s="1"/>
  <c r="J31" i="4"/>
  <c r="J38" i="4"/>
  <c r="P45" i="4"/>
  <c r="AW45" i="4" s="1"/>
  <c r="P55" i="4"/>
  <c r="AW55" i="4" s="1"/>
  <c r="C77" i="4"/>
  <c r="P95" i="4"/>
  <c r="AD82" i="4"/>
  <c r="F65" i="7" s="1"/>
  <c r="P37" i="4"/>
  <c r="AW37" i="4" s="1"/>
  <c r="J74" i="4"/>
  <c r="J35" i="4"/>
  <c r="J42" i="4"/>
  <c r="P49" i="4"/>
  <c r="AW49" i="4" s="1"/>
  <c r="P67" i="4"/>
  <c r="AW67" i="4" s="1"/>
  <c r="P88" i="4"/>
  <c r="D71" i="7" s="1"/>
  <c r="AA47" i="4"/>
  <c r="P30" i="4"/>
  <c r="D13" i="7" s="1"/>
  <c r="C36" i="4"/>
  <c r="J41" i="4"/>
  <c r="P46" i="4"/>
  <c r="AW46" i="4" s="1"/>
  <c r="C52" i="4"/>
  <c r="J57" i="4"/>
  <c r="P62" i="4"/>
  <c r="C68" i="4"/>
  <c r="J73" i="4"/>
  <c r="BB73" i="4" s="1"/>
  <c r="P78" i="4"/>
  <c r="AW78" i="4" s="1"/>
  <c r="C84" i="4"/>
  <c r="AA35" i="4"/>
  <c r="AA80" i="4"/>
  <c r="E63" i="7" s="1"/>
  <c r="AD70" i="4"/>
  <c r="F53" i="7" s="1"/>
  <c r="AN39" i="4"/>
  <c r="AN71" i="4"/>
  <c r="J52" i="4"/>
  <c r="C59" i="4"/>
  <c r="AN101" i="4"/>
  <c r="AN93" i="4"/>
  <c r="AN102" i="4"/>
  <c r="AN94" i="4"/>
  <c r="AN86" i="4"/>
  <c r="AD93" i="4"/>
  <c r="F76" i="7" s="1"/>
  <c r="AD77" i="4"/>
  <c r="F60" i="7" s="1"/>
  <c r="AD61" i="4"/>
  <c r="F44" i="7" s="1"/>
  <c r="AD45" i="4"/>
  <c r="F28" i="7" s="1"/>
  <c r="AD29" i="4"/>
  <c r="AA87" i="4"/>
  <c r="E70" i="7" s="1"/>
  <c r="AA71" i="4"/>
  <c r="E54" i="7" s="1"/>
  <c r="AA55" i="4"/>
  <c r="E38" i="7" s="1"/>
  <c r="AN76" i="4"/>
  <c r="AN68" i="4"/>
  <c r="AN60" i="4"/>
  <c r="AN52" i="4"/>
  <c r="AN44" i="4"/>
  <c r="AN36" i="4"/>
  <c r="AD100" i="4"/>
  <c r="F83" i="7" s="1"/>
  <c r="AD84" i="4"/>
  <c r="F67" i="7" s="1"/>
  <c r="AD68" i="4"/>
  <c r="F51" i="7" s="1"/>
  <c r="AD52" i="4"/>
  <c r="F35" i="7" s="1"/>
  <c r="AD36" i="4"/>
  <c r="F19" i="7" s="1"/>
  <c r="AA94" i="4"/>
  <c r="E77" i="7" s="1"/>
  <c r="AA78" i="4"/>
  <c r="E61" i="7" s="1"/>
  <c r="AA62" i="4"/>
  <c r="E45" i="7" s="1"/>
  <c r="AA46" i="4"/>
  <c r="E29" i="7" s="1"/>
  <c r="AN85" i="4"/>
  <c r="AD99" i="4"/>
  <c r="F82" i="7" s="1"/>
  <c r="AD83" i="4"/>
  <c r="F66" i="7" s="1"/>
  <c r="AD67" i="4"/>
  <c r="F50" i="7" s="1"/>
  <c r="AD51" i="4"/>
  <c r="F34" i="7" s="1"/>
  <c r="AD35" i="4"/>
  <c r="F18" i="7" s="1"/>
  <c r="AA93" i="4"/>
  <c r="E76" i="7" s="1"/>
  <c r="AA77" i="4"/>
  <c r="E60" i="7" s="1"/>
  <c r="AA61" i="4"/>
  <c r="E44" i="7" s="1"/>
  <c r="AA45" i="4"/>
  <c r="E28" i="7" s="1"/>
  <c r="AN75" i="4"/>
  <c r="AN43" i="4"/>
  <c r="AD62" i="4"/>
  <c r="F45" i="7" s="1"/>
  <c r="AA72" i="4"/>
  <c r="E55" i="7" s="1"/>
  <c r="AA33" i="4"/>
  <c r="E16" i="7" s="1"/>
  <c r="J100" i="4"/>
  <c r="J96" i="4"/>
  <c r="J92" i="4"/>
  <c r="J88" i="4"/>
  <c r="C71" i="7" s="1"/>
  <c r="J83" i="4"/>
  <c r="C78" i="4"/>
  <c r="P72" i="4"/>
  <c r="AW72" i="4" s="1"/>
  <c r="J67" i="4"/>
  <c r="C62" i="4"/>
  <c r="P56" i="4"/>
  <c r="D39" i="7" s="1"/>
  <c r="AN49" i="4"/>
  <c r="AD74" i="4"/>
  <c r="F57" i="7" s="1"/>
  <c r="AA84" i="4"/>
  <c r="E67" i="7" s="1"/>
  <c r="AA36" i="4"/>
  <c r="E19" i="7" s="1"/>
  <c r="C100" i="4"/>
  <c r="B83" i="7" s="1"/>
  <c r="C96" i="4"/>
  <c r="B79" i="7" s="1"/>
  <c r="C92" i="4"/>
  <c r="B75" i="7" s="1"/>
  <c r="C88" i="4"/>
  <c r="B71" i="7" s="1"/>
  <c r="C83" i="4"/>
  <c r="P77" i="4"/>
  <c r="AW77" i="4" s="1"/>
  <c r="J72" i="4"/>
  <c r="C67" i="4"/>
  <c r="P61" i="4"/>
  <c r="J56" i="4"/>
  <c r="AN99" i="4"/>
  <c r="AN91" i="4"/>
  <c r="AN100" i="4"/>
  <c r="AN92" i="4"/>
  <c r="AN84" i="4"/>
  <c r="AD89" i="4"/>
  <c r="F72" i="7" s="1"/>
  <c r="AD73" i="4"/>
  <c r="F56" i="7" s="1"/>
  <c r="AD57" i="4"/>
  <c r="F40" i="7" s="1"/>
  <c r="AD41" i="4"/>
  <c r="F24" i="7" s="1"/>
  <c r="AA99" i="4"/>
  <c r="E82" i="7" s="1"/>
  <c r="AA83" i="4"/>
  <c r="E66" i="7" s="1"/>
  <c r="AA67" i="4"/>
  <c r="E50" i="7" s="1"/>
  <c r="AA51" i="4"/>
  <c r="E34" i="7" s="1"/>
  <c r="AN83" i="4"/>
  <c r="AN74" i="4"/>
  <c r="AN66" i="4"/>
  <c r="AN58" i="4"/>
  <c r="AN50" i="4"/>
  <c r="AN42" i="4"/>
  <c r="AN34" i="4"/>
  <c r="AD96" i="4"/>
  <c r="F79" i="7" s="1"/>
  <c r="AD80" i="4"/>
  <c r="F63" i="7" s="1"/>
  <c r="AD64" i="4"/>
  <c r="F47" i="7" s="1"/>
  <c r="AD48" i="4"/>
  <c r="F31" i="7" s="1"/>
  <c r="AD32" i="4"/>
  <c r="F15" i="7" s="1"/>
  <c r="AA90" i="4"/>
  <c r="E73" i="7" s="1"/>
  <c r="AA74" i="4"/>
  <c r="E57" i="7" s="1"/>
  <c r="AA58" i="4"/>
  <c r="E41" i="7" s="1"/>
  <c r="AA42" i="4"/>
  <c r="E25" i="7" s="1"/>
  <c r="AD95" i="4"/>
  <c r="F78" i="7" s="1"/>
  <c r="AD79" i="4"/>
  <c r="AD63" i="4"/>
  <c r="F46" i="7" s="1"/>
  <c r="AD47" i="4"/>
  <c r="F30" i="7" s="1"/>
  <c r="AD31" i="4"/>
  <c r="F14" i="7" s="1"/>
  <c r="AA89" i="4"/>
  <c r="E72" i="7" s="1"/>
  <c r="AA73" i="4"/>
  <c r="E56" i="7" s="1"/>
  <c r="AA57" i="4"/>
  <c r="E40" i="7" s="1"/>
  <c r="AA41" i="4"/>
  <c r="E24" i="7" s="1"/>
  <c r="AN67" i="4"/>
  <c r="AN35" i="4"/>
  <c r="AD46" i="4"/>
  <c r="F29" i="7" s="1"/>
  <c r="AA56" i="4"/>
  <c r="E39" i="7" s="1"/>
  <c r="AA29" i="4"/>
  <c r="E12" i="7" s="1"/>
  <c r="J99" i="4"/>
  <c r="J95" i="4"/>
  <c r="J91" i="4"/>
  <c r="C74" i="7" s="1"/>
  <c r="J87" i="4"/>
  <c r="C70" i="7" s="1"/>
  <c r="C82" i="4"/>
  <c r="P76" i="4"/>
  <c r="AW76" i="4" s="1"/>
  <c r="J71" i="4"/>
  <c r="C66" i="4"/>
  <c r="P60" i="4"/>
  <c r="AW60" i="4" s="1"/>
  <c r="J55" i="4"/>
  <c r="AN73" i="4"/>
  <c r="AN41" i="4"/>
  <c r="AD58" i="4"/>
  <c r="F41" i="7" s="1"/>
  <c r="AA68" i="4"/>
  <c r="E51" i="7" s="1"/>
  <c r="AA32" i="4"/>
  <c r="E15" i="7" s="1"/>
  <c r="C99" i="4"/>
  <c r="B82" i="7" s="1"/>
  <c r="C95" i="4"/>
  <c r="B78" i="7" s="1"/>
  <c r="C91" i="4"/>
  <c r="B74" i="7" s="1"/>
  <c r="C87" i="4"/>
  <c r="B70" i="7" s="1"/>
  <c r="P81" i="4"/>
  <c r="AW81" i="4" s="1"/>
  <c r="J76" i="4"/>
  <c r="C71" i="4"/>
  <c r="P65" i="4"/>
  <c r="AW65" i="4" s="1"/>
  <c r="J60" i="4"/>
  <c r="BB60" i="4" s="1"/>
  <c r="AN97" i="4"/>
  <c r="AN89" i="4"/>
  <c r="AN98" i="4"/>
  <c r="AN90" i="4"/>
  <c r="AN82" i="4"/>
  <c r="AD101" i="4"/>
  <c r="F84" i="7" s="1"/>
  <c r="AD85" i="4"/>
  <c r="F68" i="7" s="1"/>
  <c r="AD69" i="4"/>
  <c r="F52" i="7" s="1"/>
  <c r="AD53" i="4"/>
  <c r="F36" i="7" s="1"/>
  <c r="AD37" i="4"/>
  <c r="F20" i="7" s="1"/>
  <c r="AA95" i="4"/>
  <c r="E78" i="7" s="1"/>
  <c r="AA79" i="4"/>
  <c r="E62" i="7" s="1"/>
  <c r="AA63" i="4"/>
  <c r="E46" i="7" s="1"/>
  <c r="AN72" i="4"/>
  <c r="AN64" i="4"/>
  <c r="AN56" i="4"/>
  <c r="AN48" i="4"/>
  <c r="AN40" i="4"/>
  <c r="AN32" i="4"/>
  <c r="AD92" i="4"/>
  <c r="F75" i="7" s="1"/>
  <c r="AD76" i="4"/>
  <c r="F59" i="7" s="1"/>
  <c r="AD60" i="4"/>
  <c r="F43" i="7" s="1"/>
  <c r="AD44" i="4"/>
  <c r="F27" i="7" s="1"/>
  <c r="AA102" i="4"/>
  <c r="E85" i="7" s="1"/>
  <c r="AA86" i="4"/>
  <c r="E69" i="7" s="1"/>
  <c r="AA70" i="4"/>
  <c r="E53" i="7" s="1"/>
  <c r="AA54" i="4"/>
  <c r="E37" i="7" s="1"/>
  <c r="AD91" i="4"/>
  <c r="F74" i="7" s="1"/>
  <c r="AD75" i="4"/>
  <c r="F58" i="7" s="1"/>
  <c r="AD59" i="4"/>
  <c r="F42" i="7" s="1"/>
  <c r="AD43" i="4"/>
  <c r="F26" i="7" s="1"/>
  <c r="AA101" i="4"/>
  <c r="E84" i="7" s="1"/>
  <c r="AA85" i="4"/>
  <c r="E68" i="7" s="1"/>
  <c r="AA69" i="4"/>
  <c r="E52" i="7" s="1"/>
  <c r="AA53" i="4"/>
  <c r="E36" i="7" s="1"/>
  <c r="AA37" i="4"/>
  <c r="E20" i="7" s="1"/>
  <c r="AN59" i="4"/>
  <c r="AD94" i="4"/>
  <c r="F77" i="7" s="1"/>
  <c r="AD30" i="4"/>
  <c r="F13" i="7" s="1"/>
  <c r="AA44" i="4"/>
  <c r="E27" i="7" s="1"/>
  <c r="J102" i="4"/>
  <c r="J98" i="4"/>
  <c r="J94" i="4"/>
  <c r="J90" i="4"/>
  <c r="C73" i="7" s="1"/>
  <c r="C86" i="4"/>
  <c r="P80" i="4"/>
  <c r="J75" i="4"/>
  <c r="BB75" i="4" s="1"/>
  <c r="C70" i="4"/>
  <c r="P64" i="4"/>
  <c r="AW64" i="4" s="1"/>
  <c r="J59" i="4"/>
  <c r="C54" i="4"/>
  <c r="AN65" i="4"/>
  <c r="AN33" i="4"/>
  <c r="AD42" i="4"/>
  <c r="F25" i="7" s="1"/>
  <c r="AA52" i="4"/>
  <c r="E35" i="7" s="1"/>
  <c r="C102" i="4"/>
  <c r="B85" i="7" s="1"/>
  <c r="C98" i="4"/>
  <c r="B81" i="7" s="1"/>
  <c r="C94" i="4"/>
  <c r="B77" i="7" s="1"/>
  <c r="C90" i="4"/>
  <c r="B73" i="7" s="1"/>
  <c r="P85" i="4"/>
  <c r="D68" i="7" s="1"/>
  <c r="J80" i="4"/>
  <c r="BB80" i="4" s="1"/>
  <c r="AN95" i="4"/>
  <c r="AN87" i="4"/>
  <c r="AN96" i="4"/>
  <c r="AN88" i="4"/>
  <c r="AN80" i="4"/>
  <c r="AN81" i="4"/>
  <c r="AD97" i="4"/>
  <c r="F80" i="7" s="1"/>
  <c r="AD81" i="4"/>
  <c r="F64" i="7" s="1"/>
  <c r="AD65" i="4"/>
  <c r="F48" i="7" s="1"/>
  <c r="AD49" i="4"/>
  <c r="F32" i="7" s="1"/>
  <c r="AD33" i="4"/>
  <c r="F16" i="7" s="1"/>
  <c r="AA91" i="4"/>
  <c r="E74" i="7" s="1"/>
  <c r="AA75" i="4"/>
  <c r="E58" i="7" s="1"/>
  <c r="AA59" i="4"/>
  <c r="E42" i="7" s="1"/>
  <c r="AN78" i="4"/>
  <c r="AN70" i="4"/>
  <c r="AN62" i="4"/>
  <c r="AN54" i="4"/>
  <c r="AN46" i="4"/>
  <c r="AN38" i="4"/>
  <c r="AN30" i="4"/>
  <c r="AD88" i="4"/>
  <c r="F71" i="7" s="1"/>
  <c r="AD72" i="4"/>
  <c r="F55" i="7" s="1"/>
  <c r="AD56" i="4"/>
  <c r="F39" i="7" s="1"/>
  <c r="AD40" i="4"/>
  <c r="F23" i="7" s="1"/>
  <c r="AA98" i="4"/>
  <c r="E81" i="7" s="1"/>
  <c r="AA82" i="4"/>
  <c r="E65" i="7" s="1"/>
  <c r="AA66" i="4"/>
  <c r="E49" i="7" s="1"/>
  <c r="AA50" i="4"/>
  <c r="E33" i="7" s="1"/>
  <c r="AD87" i="4"/>
  <c r="F70" i="7" s="1"/>
  <c r="AD71" i="4"/>
  <c r="F54" i="7" s="1"/>
  <c r="AD55" i="4"/>
  <c r="F38" i="7" s="1"/>
  <c r="AD39" i="4"/>
  <c r="F22" i="7" s="1"/>
  <c r="AA97" i="4"/>
  <c r="E80" i="7" s="1"/>
  <c r="AA81" i="4"/>
  <c r="E64" i="7" s="1"/>
  <c r="AA65" i="4"/>
  <c r="E48" i="7" s="1"/>
  <c r="AA49" i="4"/>
  <c r="E32" i="7" s="1"/>
  <c r="AN51" i="4"/>
  <c r="AD78" i="4"/>
  <c r="F61" i="7" s="1"/>
  <c r="AA88" i="4"/>
  <c r="E71" i="7" s="1"/>
  <c r="AA38" i="4"/>
  <c r="E21" i="7" s="1"/>
  <c r="J101" i="4"/>
  <c r="J97" i="4"/>
  <c r="J93" i="4"/>
  <c r="J89" i="4"/>
  <c r="C72" i="7" s="1"/>
  <c r="P84" i="4"/>
  <c r="J79" i="4"/>
  <c r="C74" i="4"/>
  <c r="P68" i="4"/>
  <c r="D51" i="7" s="1"/>
  <c r="J63" i="4"/>
  <c r="C58" i="4"/>
  <c r="P52" i="4"/>
  <c r="AW52" i="4" s="1"/>
  <c r="AN57" i="4"/>
  <c r="AD90" i="4"/>
  <c r="F73" i="7" s="1"/>
  <c r="AA100" i="4"/>
  <c r="E83" i="7" s="1"/>
  <c r="AA43" i="4"/>
  <c r="E26" i="7" s="1"/>
  <c r="C101" i="4"/>
  <c r="B84" i="7" s="1"/>
  <c r="C97" i="4"/>
  <c r="B80" i="7" s="1"/>
  <c r="C93" i="4"/>
  <c r="B76" i="7" s="1"/>
  <c r="C89" i="4"/>
  <c r="B72" i="7" s="1"/>
  <c r="J84" i="4"/>
  <c r="BB84" i="4" s="1"/>
  <c r="C41" i="4"/>
  <c r="C85" i="4"/>
  <c r="P28" i="4"/>
  <c r="D11" i="7" s="1"/>
  <c r="J34" i="4"/>
  <c r="P41" i="4"/>
  <c r="D24" i="7" s="1"/>
  <c r="P48" i="4"/>
  <c r="AW48" i="4" s="1"/>
  <c r="C65" i="4"/>
  <c r="J86" i="4"/>
  <c r="P102" i="4"/>
  <c r="AN37" i="4"/>
  <c r="P35" i="4"/>
  <c r="AW35" i="4" s="1"/>
  <c r="P63" i="4"/>
  <c r="AN29" i="4"/>
  <c r="C33" i="4"/>
  <c r="J40" i="4"/>
  <c r="J47" i="4"/>
  <c r="C61" i="4"/>
  <c r="J82" i="4"/>
  <c r="P99" i="4"/>
  <c r="AW99" i="4" s="1"/>
  <c r="AN45" i="4"/>
  <c r="C43" i="4"/>
  <c r="P89" i="4"/>
  <c r="C30" i="4"/>
  <c r="C37" i="4"/>
  <c r="J44" i="4"/>
  <c r="P51" i="4"/>
  <c r="C73" i="4"/>
  <c r="P92" i="4"/>
  <c r="AD34" i="4"/>
  <c r="F17" i="7" s="1"/>
  <c r="C28" i="4"/>
  <c r="C32" i="4"/>
  <c r="J37" i="4"/>
  <c r="P42" i="4"/>
  <c r="AW42" i="4" s="1"/>
  <c r="C48" i="4"/>
  <c r="J53" i="4"/>
  <c r="P58" i="4"/>
  <c r="D41" i="7" s="1"/>
  <c r="C64" i="4"/>
  <c r="J69" i="4"/>
  <c r="BB69" i="4" s="1"/>
  <c r="P74" i="4"/>
  <c r="C80" i="4"/>
  <c r="J85" i="4"/>
  <c r="BB85" i="4" s="1"/>
  <c r="AA40" i="4"/>
  <c r="E23" i="7" s="1"/>
  <c r="AA96" i="4"/>
  <c r="E79" i="7" s="1"/>
  <c r="AD86" i="4"/>
  <c r="F69" i="7" s="1"/>
  <c r="AN47" i="4"/>
  <c r="AN79" i="4"/>
  <c r="P53" i="4"/>
  <c r="D36" i="7" s="1"/>
  <c r="C63" i="4"/>
  <c r="P73" i="4"/>
  <c r="AW73" i="4" s="1"/>
  <c r="J46" i="4"/>
  <c r="P97" i="4"/>
  <c r="C29" i="4"/>
  <c r="J36" i="4"/>
  <c r="J43" i="4"/>
  <c r="J50" i="4"/>
  <c r="J70" i="4"/>
  <c r="P90" i="4"/>
  <c r="D73" i="7" s="1"/>
  <c r="AA34" i="4"/>
  <c r="E17" i="7" s="1"/>
  <c r="AN69" i="4"/>
  <c r="J39" i="4"/>
  <c r="P79" i="4"/>
  <c r="AA28" i="4"/>
  <c r="E11" i="7" s="1"/>
  <c r="C35" i="4"/>
  <c r="C42" i="4"/>
  <c r="C49" i="4"/>
  <c r="J66" i="4"/>
  <c r="BB66" i="4" s="1"/>
  <c r="P87" i="4"/>
  <c r="D70" i="7" s="1"/>
  <c r="AA39" i="4"/>
  <c r="E22" i="7" s="1"/>
  <c r="AN77" i="4"/>
  <c r="J48" i="4"/>
  <c r="P101" i="4"/>
  <c r="P31" i="4"/>
  <c r="C39" i="4"/>
  <c r="C46" i="4"/>
  <c r="C57" i="4"/>
  <c r="J78" i="4"/>
  <c r="P96" i="4"/>
  <c r="AD98" i="4"/>
  <c r="F81" i="7" s="1"/>
  <c r="AD28" i="4"/>
  <c r="F11" i="7" s="1"/>
  <c r="J33" i="4"/>
  <c r="P38" i="4"/>
  <c r="D21" i="7" s="1"/>
  <c r="C44" i="4"/>
  <c r="J49" i="4"/>
  <c r="P54" i="4"/>
  <c r="C60" i="4"/>
  <c r="J65" i="4"/>
  <c r="P70" i="4"/>
  <c r="C76" i="4"/>
  <c r="J81" i="4"/>
  <c r="P86" i="4"/>
  <c r="AA48" i="4"/>
  <c r="E31" i="7" s="1"/>
  <c r="AD38" i="4"/>
  <c r="F21" i="7" s="1"/>
  <c r="AD102" i="4"/>
  <c r="F85" i="7" s="1"/>
  <c r="AN55" i="4"/>
  <c r="C55" i="4"/>
  <c r="J64" i="4"/>
  <c r="C75" i="4"/>
  <c r="AN28" i="4"/>
  <c r="C53" i="4"/>
  <c r="AA60" i="4"/>
  <c r="E43" i="7" s="1"/>
  <c r="C31" i="4"/>
  <c r="C38" i="4"/>
  <c r="C45" i="4"/>
  <c r="J54" i="4"/>
  <c r="P75" i="4"/>
  <c r="AW75" i="4" s="1"/>
  <c r="P94" i="4"/>
  <c r="AA76" i="4"/>
  <c r="E59" i="7" s="1"/>
  <c r="P44" i="4"/>
  <c r="D27" i="7" s="1"/>
  <c r="P93" i="4"/>
  <c r="P29" i="4"/>
  <c r="D12" i="7" s="1"/>
  <c r="P36" i="4"/>
  <c r="AW36" i="4" s="1"/>
  <c r="P43" i="4"/>
  <c r="AW43" i="4" s="1"/>
  <c r="J51" i="4"/>
  <c r="P71" i="4"/>
  <c r="P91" i="4"/>
  <c r="D74" i="7" s="1"/>
  <c r="AA92" i="4"/>
  <c r="E75" i="7" s="1"/>
  <c r="J30" i="4"/>
  <c r="J58" i="4"/>
  <c r="AN61" i="4"/>
  <c r="P33" i="4"/>
  <c r="D16" i="7" s="1"/>
  <c r="P40" i="4"/>
  <c r="AW40" i="4" s="1"/>
  <c r="P47" i="4"/>
  <c r="J62" i="4"/>
  <c r="P83" i="4"/>
  <c r="P100" i="4"/>
  <c r="AN53" i="4"/>
  <c r="J29" i="4"/>
  <c r="P34" i="4"/>
  <c r="D17" i="7" s="1"/>
  <c r="C40" i="4"/>
  <c r="J45" i="4"/>
  <c r="P50" i="4"/>
  <c r="D33" i="7" s="1"/>
  <c r="C56" i="4"/>
  <c r="J61" i="4"/>
  <c r="P66" i="4"/>
  <c r="AW66" i="4" s="1"/>
  <c r="C72" i="4"/>
  <c r="J77" i="4"/>
  <c r="BB77" i="4" s="1"/>
  <c r="P82" i="4"/>
  <c r="AA31" i="4"/>
  <c r="E14" i="7" s="1"/>
  <c r="AA64" i="4"/>
  <c r="E47" i="7" s="1"/>
  <c r="AD54" i="4"/>
  <c r="F37" i="7" s="1"/>
  <c r="AN31" i="4"/>
  <c r="AN63" i="4"/>
  <c r="C51" i="4"/>
  <c r="P57" i="4"/>
  <c r="AW57" i="4" s="1"/>
  <c r="J68" i="4"/>
  <c r="C79" i="4"/>
  <c r="AW69" i="4"/>
  <c r="F49" i="7"/>
  <c r="F12" i="7"/>
  <c r="E30" i="7"/>
  <c r="E18" i="7"/>
  <c r="D52" i="7"/>
  <c r="F62" i="7"/>
  <c r="D29" i="7"/>
  <c r="BE68" i="5"/>
  <c r="AY68" i="5"/>
  <c r="AG20" i="3"/>
  <c r="AG17" i="3"/>
  <c r="AG18" i="3"/>
  <c r="AG34" i="3"/>
  <c r="AG25" i="3"/>
  <c r="AG31" i="3"/>
  <c r="AG33" i="3"/>
  <c r="AG37" i="3"/>
  <c r="AG35" i="3"/>
  <c r="AG36" i="3"/>
  <c r="AG28" i="3"/>
  <c r="AG24" i="3"/>
  <c r="AG39" i="3"/>
  <c r="AG21" i="3"/>
  <c r="AG27" i="3"/>
  <c r="AG41" i="3"/>
  <c r="AG15" i="3"/>
  <c r="AG29" i="3"/>
  <c r="AG40" i="3"/>
  <c r="AG38" i="3"/>
  <c r="AG19" i="3"/>
  <c r="AG16" i="3"/>
  <c r="AG32" i="3"/>
  <c r="AG42" i="3"/>
  <c r="AG22" i="3"/>
  <c r="AG26" i="3"/>
  <c r="AG14" i="3"/>
  <c r="AG30" i="3"/>
  <c r="AG57" i="3"/>
  <c r="AG50" i="3"/>
  <c r="AG44" i="3"/>
  <c r="AG47" i="3"/>
  <c r="AG43" i="3"/>
  <c r="AG52" i="3"/>
  <c r="AG49" i="3"/>
  <c r="AG48" i="3"/>
  <c r="AG45" i="3"/>
  <c r="AG53" i="3"/>
  <c r="AG58" i="3"/>
  <c r="AG55" i="3"/>
  <c r="AG56" i="3"/>
  <c r="AG54" i="3"/>
  <c r="AG51" i="3"/>
  <c r="AG46" i="3"/>
  <c r="AG23" i="3"/>
  <c r="BE58" i="5"/>
  <c r="AY58" i="5"/>
  <c r="BE38" i="5"/>
  <c r="AY38" i="5"/>
  <c r="D20" i="7" l="1"/>
  <c r="D38" i="7"/>
  <c r="D55" i="7"/>
  <c r="D64" i="7"/>
  <c r="AW34" i="4"/>
  <c r="AW93" i="4"/>
  <c r="AX93" i="4" s="1"/>
  <c r="AY93" i="4" s="1"/>
  <c r="D76" i="7"/>
  <c r="AW96" i="4"/>
  <c r="E70" i="10" s="1"/>
  <c r="D79" i="7"/>
  <c r="D85" i="7"/>
  <c r="C84" i="7"/>
  <c r="C77" i="7"/>
  <c r="C79" i="7"/>
  <c r="D78" i="7"/>
  <c r="AX69" i="4"/>
  <c r="AY69" i="4" s="1"/>
  <c r="D75" i="7"/>
  <c r="C81" i="7"/>
  <c r="C78" i="7"/>
  <c r="C83" i="7"/>
  <c r="D83" i="7"/>
  <c r="AX81" i="4"/>
  <c r="AY81" i="4" s="1"/>
  <c r="D84" i="7"/>
  <c r="D80" i="7"/>
  <c r="AX99" i="4"/>
  <c r="AY99" i="4" s="1"/>
  <c r="D82" i="7"/>
  <c r="C76" i="7"/>
  <c r="C85" i="7"/>
  <c r="C82" i="7"/>
  <c r="AW98" i="4"/>
  <c r="E72" i="10" s="1"/>
  <c r="D81" i="7"/>
  <c r="D77" i="7"/>
  <c r="AW89" i="4"/>
  <c r="AX89" i="4" s="1"/>
  <c r="AY89" i="4" s="1"/>
  <c r="D72" i="7"/>
  <c r="C80" i="7"/>
  <c r="BB92" i="4"/>
  <c r="C75" i="7"/>
  <c r="AX76" i="4"/>
  <c r="AY76" i="4" s="1"/>
  <c r="AX67" i="4"/>
  <c r="AY67" i="4" s="1"/>
  <c r="AW44" i="4"/>
  <c r="F18" i="10" s="1"/>
  <c r="AW62" i="4"/>
  <c r="AX72" i="4"/>
  <c r="AY72" i="4" s="1"/>
  <c r="AW41" i="4"/>
  <c r="AW56" i="4"/>
  <c r="AW88" i="4"/>
  <c r="D35" i="7"/>
  <c r="D45" i="7"/>
  <c r="D42" i="7"/>
  <c r="AW38" i="4"/>
  <c r="F12" i="10" s="1"/>
  <c r="AX57" i="4"/>
  <c r="AY57" i="4" s="1"/>
  <c r="D18" i="7"/>
  <c r="D40" i="7"/>
  <c r="D63" i="7"/>
  <c r="AW33" i="4"/>
  <c r="F7" i="10" s="1"/>
  <c r="AW80" i="4"/>
  <c r="D53" i="7"/>
  <c r="AW90" i="4"/>
  <c r="E64" i="10" s="1"/>
  <c r="AW95" i="4"/>
  <c r="AX95" i="4" s="1"/>
  <c r="AY95" i="4" s="1"/>
  <c r="D25" i="7"/>
  <c r="D58" i="7"/>
  <c r="AW84" i="4"/>
  <c r="F58" i="10" s="1"/>
  <c r="AX75" i="4"/>
  <c r="AY75" i="4" s="1"/>
  <c r="D67" i="7"/>
  <c r="AW86" i="4"/>
  <c r="AW79" i="4"/>
  <c r="AW102" i="4"/>
  <c r="AW83" i="4"/>
  <c r="D60" i="7"/>
  <c r="AW70" i="4"/>
  <c r="AW101" i="4"/>
  <c r="AW87" i="4"/>
  <c r="AX87" i="4" s="1"/>
  <c r="AY87" i="4" s="1"/>
  <c r="AW30" i="4"/>
  <c r="AX64" i="4"/>
  <c r="AY64" i="4" s="1"/>
  <c r="AW74" i="4"/>
  <c r="D43" i="7"/>
  <c r="AW39" i="4"/>
  <c r="AX60" i="4"/>
  <c r="AY60" i="4" s="1"/>
  <c r="D32" i="7"/>
  <c r="D57" i="7"/>
  <c r="AX77" i="4"/>
  <c r="AY77" i="4" s="1"/>
  <c r="AW100" i="4"/>
  <c r="E74" i="10" s="1"/>
  <c r="AW97" i="4"/>
  <c r="AX97" i="4" s="1"/>
  <c r="AY97" i="4" s="1"/>
  <c r="AW53" i="4"/>
  <c r="AX35" i="4"/>
  <c r="AY35" i="4" s="1"/>
  <c r="D47" i="7"/>
  <c r="D26" i="7"/>
  <c r="D66" i="7"/>
  <c r="D65" i="7"/>
  <c r="D50" i="7"/>
  <c r="D59" i="7"/>
  <c r="AX37" i="4"/>
  <c r="AY37" i="4" s="1"/>
  <c r="AX36" i="4"/>
  <c r="AY36" i="4" s="1"/>
  <c r="AX48" i="4"/>
  <c r="AY48" i="4" s="1"/>
  <c r="AW51" i="4"/>
  <c r="AX52" i="4"/>
  <c r="AY52" i="4" s="1"/>
  <c r="AX40" i="4"/>
  <c r="AY40" i="4" s="1"/>
  <c r="D31" i="7"/>
  <c r="D23" i="7"/>
  <c r="AW82" i="4"/>
  <c r="AX43" i="4"/>
  <c r="AY43" i="4" s="1"/>
  <c r="AW94" i="4"/>
  <c r="AX55" i="4"/>
  <c r="AY55" i="4" s="1"/>
  <c r="AX46" i="4"/>
  <c r="AY46" i="4" s="1"/>
  <c r="AX49" i="4"/>
  <c r="AY49" i="4" s="1"/>
  <c r="D34" i="7"/>
  <c r="D69" i="7"/>
  <c r="AW91" i="4"/>
  <c r="E65" i="10" s="1"/>
  <c r="AX59" i="4"/>
  <c r="AY59" i="4" s="1"/>
  <c r="D19" i="7"/>
  <c r="D56" i="7"/>
  <c r="D61" i="7"/>
  <c r="AW50" i="4"/>
  <c r="AX42" i="4"/>
  <c r="AY42" i="4" s="1"/>
  <c r="AX73" i="4"/>
  <c r="AY73" i="4" s="1"/>
  <c r="D62" i="7"/>
  <c r="AW61" i="4"/>
  <c r="AW54" i="4"/>
  <c r="AW92" i="4"/>
  <c r="AW63" i="4"/>
  <c r="D29" i="10"/>
  <c r="H29" i="10"/>
  <c r="B29" i="10"/>
  <c r="C29" i="10"/>
  <c r="F29" i="10"/>
  <c r="G29" i="10"/>
  <c r="C3" i="10"/>
  <c r="G3" i="10"/>
  <c r="D3" i="10"/>
  <c r="H3" i="10"/>
  <c r="B3" i="10"/>
  <c r="B11" i="10"/>
  <c r="F11" i="10"/>
  <c r="C11" i="10"/>
  <c r="G11" i="10"/>
  <c r="D11" i="10"/>
  <c r="H11" i="10"/>
  <c r="B76" i="10"/>
  <c r="C76" i="10"/>
  <c r="G76" i="10"/>
  <c r="D76" i="10"/>
  <c r="H76" i="10"/>
  <c r="C57" i="10"/>
  <c r="G57" i="10"/>
  <c r="D57" i="10"/>
  <c r="H57" i="10"/>
  <c r="B57" i="10"/>
  <c r="D10" i="10"/>
  <c r="H10" i="10"/>
  <c r="B10" i="10"/>
  <c r="F10" i="10"/>
  <c r="C10" i="10"/>
  <c r="G10" i="10"/>
  <c r="C55" i="10"/>
  <c r="G55" i="10"/>
  <c r="D55" i="10"/>
  <c r="H55" i="10"/>
  <c r="F55" i="10"/>
  <c r="B55" i="10"/>
  <c r="AX66" i="4"/>
  <c r="AY66" i="4" s="1"/>
  <c r="AW47" i="4"/>
  <c r="AW71" i="4"/>
  <c r="AW31" i="4"/>
  <c r="AX45" i="4"/>
  <c r="AY45" i="4" s="1"/>
  <c r="AW32" i="4"/>
  <c r="C14" i="10"/>
  <c r="G14" i="10"/>
  <c r="D14" i="10"/>
  <c r="H14" i="10"/>
  <c r="B14" i="10"/>
  <c r="B12" i="10"/>
  <c r="C12" i="10"/>
  <c r="G12" i="10"/>
  <c r="D12" i="10"/>
  <c r="H12" i="10"/>
  <c r="C31" i="10"/>
  <c r="G31" i="10"/>
  <c r="D31" i="10"/>
  <c r="H31" i="10"/>
  <c r="F31" i="10"/>
  <c r="B31" i="10"/>
  <c r="B9" i="10"/>
  <c r="F9" i="10"/>
  <c r="C9" i="10"/>
  <c r="G9" i="10"/>
  <c r="D9" i="10"/>
  <c r="H9" i="10"/>
  <c r="B6" i="10"/>
  <c r="C6" i="10"/>
  <c r="G6" i="10"/>
  <c r="H6" i="10"/>
  <c r="D6" i="10"/>
  <c r="C47" i="10"/>
  <c r="G47" i="10"/>
  <c r="D47" i="10"/>
  <c r="H47" i="10"/>
  <c r="B47" i="10"/>
  <c r="F47" i="10"/>
  <c r="D4" i="10"/>
  <c r="H4" i="10"/>
  <c r="B4" i="10"/>
  <c r="C4" i="10"/>
  <c r="G4" i="10"/>
  <c r="B39" i="10"/>
  <c r="F39" i="10"/>
  <c r="C39" i="10"/>
  <c r="D39" i="10"/>
  <c r="G39" i="10"/>
  <c r="H39" i="10"/>
  <c r="C63" i="10"/>
  <c r="B63" i="10"/>
  <c r="G63" i="10"/>
  <c r="D63" i="10"/>
  <c r="H63" i="10"/>
  <c r="D48" i="10"/>
  <c r="H48" i="10"/>
  <c r="G48" i="10"/>
  <c r="B48" i="10"/>
  <c r="C48" i="10"/>
  <c r="B64" i="10"/>
  <c r="H64" i="10"/>
  <c r="C64" i="10"/>
  <c r="G64" i="10"/>
  <c r="D64" i="10"/>
  <c r="B28" i="10"/>
  <c r="C28" i="10"/>
  <c r="D28" i="10"/>
  <c r="G28" i="10"/>
  <c r="H28" i="10"/>
  <c r="D45" i="10"/>
  <c r="H45" i="10"/>
  <c r="G45" i="10"/>
  <c r="B45" i="10"/>
  <c r="C45" i="10"/>
  <c r="G65" i="10"/>
  <c r="B65" i="10"/>
  <c r="C65" i="10"/>
  <c r="D65" i="10"/>
  <c r="H65" i="10"/>
  <c r="B41" i="10"/>
  <c r="F41" i="10"/>
  <c r="G41" i="10"/>
  <c r="H41" i="10"/>
  <c r="C41" i="10"/>
  <c r="D41" i="10"/>
  <c r="D62" i="10"/>
  <c r="H62" i="10"/>
  <c r="B62" i="10"/>
  <c r="C62" i="10"/>
  <c r="G62" i="10"/>
  <c r="D26" i="10"/>
  <c r="H26" i="10"/>
  <c r="B26" i="10"/>
  <c r="F26" i="10"/>
  <c r="J26" i="10"/>
  <c r="C26" i="10"/>
  <c r="G26" i="10"/>
  <c r="D53" i="10"/>
  <c r="H53" i="10"/>
  <c r="B53" i="10"/>
  <c r="C53" i="10"/>
  <c r="G53" i="10"/>
  <c r="D27" i="10"/>
  <c r="H27" i="10"/>
  <c r="G27" i="10"/>
  <c r="B27" i="10"/>
  <c r="C27" i="10"/>
  <c r="D49" i="7"/>
  <c r="D37" i="7"/>
  <c r="D28" i="7"/>
  <c r="D44" i="7"/>
  <c r="AX65" i="4"/>
  <c r="AY65" i="4" s="1"/>
  <c r="AW85" i="4"/>
  <c r="AW58" i="4"/>
  <c r="AX78" i="4"/>
  <c r="AY78" i="4" s="1"/>
  <c r="AW68" i="4"/>
  <c r="B30" i="10"/>
  <c r="C30" i="10"/>
  <c r="G30" i="10"/>
  <c r="H30" i="10"/>
  <c r="D30" i="10"/>
  <c r="C5" i="10"/>
  <c r="G5" i="10"/>
  <c r="D5" i="10"/>
  <c r="H5" i="10"/>
  <c r="B5" i="10"/>
  <c r="C49" i="10"/>
  <c r="G49" i="10"/>
  <c r="D49" i="10"/>
  <c r="H49" i="10"/>
  <c r="F49" i="10"/>
  <c r="B49" i="10"/>
  <c r="J49" i="10"/>
  <c r="B18" i="10"/>
  <c r="C18" i="10"/>
  <c r="G18" i="10"/>
  <c r="D18" i="10"/>
  <c r="H18" i="10"/>
  <c r="D20" i="10"/>
  <c r="H20" i="10"/>
  <c r="B20" i="10"/>
  <c r="F20" i="10"/>
  <c r="G20" i="10"/>
  <c r="C20" i="10"/>
  <c r="B22" i="10"/>
  <c r="F22" i="10"/>
  <c r="C22" i="10"/>
  <c r="G22" i="10"/>
  <c r="D22" i="10"/>
  <c r="H22" i="10"/>
  <c r="B7" i="10"/>
  <c r="C7" i="10"/>
  <c r="G7" i="10"/>
  <c r="D7" i="10"/>
  <c r="H7" i="10"/>
  <c r="B59" i="10"/>
  <c r="D59" i="10"/>
  <c r="C59" i="10"/>
  <c r="G59" i="10"/>
  <c r="H59" i="10"/>
  <c r="D67" i="10"/>
  <c r="H67" i="10"/>
  <c r="B67" i="10"/>
  <c r="C67" i="10"/>
  <c r="G67" i="10"/>
  <c r="D32" i="10"/>
  <c r="H32" i="10"/>
  <c r="B32" i="10"/>
  <c r="C32" i="10"/>
  <c r="G32" i="10"/>
  <c r="B68" i="10"/>
  <c r="C68" i="10"/>
  <c r="G68" i="10"/>
  <c r="D68" i="10"/>
  <c r="H68" i="10"/>
  <c r="C69" i="10"/>
  <c r="G69" i="10"/>
  <c r="D69" i="10"/>
  <c r="H69" i="10"/>
  <c r="B69" i="10"/>
  <c r="D56" i="10"/>
  <c r="H56" i="10"/>
  <c r="B56" i="10"/>
  <c r="C56" i="10"/>
  <c r="G56" i="10"/>
  <c r="C66" i="10"/>
  <c r="G66" i="10"/>
  <c r="D66" i="10"/>
  <c r="H66" i="10"/>
  <c r="B66" i="10"/>
  <c r="C52" i="10"/>
  <c r="B52" i="10"/>
  <c r="F52" i="10"/>
  <c r="G52" i="10"/>
  <c r="D52" i="10"/>
  <c r="H52" i="10"/>
  <c r="C42" i="10"/>
  <c r="G42" i="10"/>
  <c r="D42" i="10"/>
  <c r="H42" i="10"/>
  <c r="B42" i="10"/>
  <c r="C51" i="10"/>
  <c r="G51" i="10"/>
  <c r="B51" i="10"/>
  <c r="H51" i="10"/>
  <c r="D51" i="10"/>
  <c r="J51" i="10"/>
  <c r="F51" i="10"/>
  <c r="C21" i="10"/>
  <c r="G21" i="10"/>
  <c r="D21" i="10"/>
  <c r="H21" i="10"/>
  <c r="B21" i="10"/>
  <c r="D43" i="10"/>
  <c r="H43" i="10"/>
  <c r="B43" i="10"/>
  <c r="C43" i="10"/>
  <c r="F43" i="10"/>
  <c r="G43" i="10"/>
  <c r="C19" i="10"/>
  <c r="G19" i="10"/>
  <c r="D19" i="10"/>
  <c r="H19" i="10"/>
  <c r="B19" i="10"/>
  <c r="F19" i="10"/>
  <c r="B50" i="10"/>
  <c r="F50" i="10"/>
  <c r="C50" i="10"/>
  <c r="H50" i="10"/>
  <c r="D50" i="10"/>
  <c r="G50" i="10"/>
  <c r="B16" i="10"/>
  <c r="F16" i="10"/>
  <c r="C16" i="10"/>
  <c r="G16" i="10"/>
  <c r="D16" i="10"/>
  <c r="H16" i="10"/>
  <c r="B37" i="10"/>
  <c r="C37" i="10"/>
  <c r="G37" i="10"/>
  <c r="H37" i="10"/>
  <c r="D37" i="10"/>
  <c r="B54" i="10"/>
  <c r="H54" i="10"/>
  <c r="C54" i="10"/>
  <c r="G54" i="10"/>
  <c r="D54" i="10"/>
  <c r="B75" i="10"/>
  <c r="C75" i="10"/>
  <c r="G75" i="10"/>
  <c r="D75" i="10"/>
  <c r="H75" i="10"/>
  <c r="B44" i="10"/>
  <c r="G44" i="10"/>
  <c r="H44" i="10"/>
  <c r="C44" i="10"/>
  <c r="D44" i="10"/>
  <c r="B61" i="10"/>
  <c r="H61" i="10"/>
  <c r="C61" i="10"/>
  <c r="G61" i="10"/>
  <c r="D61" i="10"/>
  <c r="D74" i="10"/>
  <c r="H74" i="10"/>
  <c r="B74" i="10"/>
  <c r="G74" i="10"/>
  <c r="C74" i="10"/>
  <c r="C33" i="10"/>
  <c r="G33" i="10"/>
  <c r="D33" i="10"/>
  <c r="H33" i="10"/>
  <c r="B33" i="10"/>
  <c r="F33" i="10"/>
  <c r="C24" i="10"/>
  <c r="G24" i="10"/>
  <c r="D24" i="10"/>
  <c r="H24" i="10"/>
  <c r="B24" i="10"/>
  <c r="D15" i="7"/>
  <c r="D30" i="7"/>
  <c r="D54" i="7"/>
  <c r="D14" i="7"/>
  <c r="D46" i="7"/>
  <c r="D48" i="7"/>
  <c r="B25" i="10"/>
  <c r="C25" i="10"/>
  <c r="G25" i="10"/>
  <c r="D25" i="10"/>
  <c r="H25" i="10"/>
  <c r="B46" i="10"/>
  <c r="F46" i="10"/>
  <c r="C46" i="10"/>
  <c r="G46" i="10"/>
  <c r="D46" i="10"/>
  <c r="H46" i="10"/>
  <c r="B34" i="10"/>
  <c r="F34" i="10"/>
  <c r="G34" i="10"/>
  <c r="D34" i="10"/>
  <c r="H34" i="10"/>
  <c r="C34" i="10"/>
  <c r="B13" i="10"/>
  <c r="C13" i="10"/>
  <c r="G13" i="10"/>
  <c r="D13" i="10"/>
  <c r="H13" i="10"/>
  <c r="B23" i="10"/>
  <c r="F23" i="10"/>
  <c r="C23" i="10"/>
  <c r="G23" i="10"/>
  <c r="D23" i="10"/>
  <c r="H23" i="10"/>
  <c r="D38" i="10"/>
  <c r="H38" i="10"/>
  <c r="F38" i="10"/>
  <c r="G38" i="10"/>
  <c r="B38" i="10"/>
  <c r="C38" i="10"/>
  <c r="D17" i="10"/>
  <c r="H17" i="10"/>
  <c r="B17" i="10"/>
  <c r="F17" i="10"/>
  <c r="G17" i="10"/>
  <c r="C17" i="10"/>
  <c r="B35" i="10"/>
  <c r="C35" i="10"/>
  <c r="G35" i="10"/>
  <c r="D35" i="10"/>
  <c r="H35" i="10"/>
  <c r="D15" i="10"/>
  <c r="H15" i="10"/>
  <c r="B15" i="10"/>
  <c r="G15" i="10"/>
  <c r="C15" i="10"/>
  <c r="C71" i="10"/>
  <c r="G71" i="10"/>
  <c r="D71" i="10"/>
  <c r="H71" i="10"/>
  <c r="B71" i="10"/>
  <c r="D72" i="10"/>
  <c r="H72" i="10"/>
  <c r="B72" i="10"/>
  <c r="C72" i="10"/>
  <c r="G72" i="10"/>
  <c r="C60" i="10"/>
  <c r="G60" i="10"/>
  <c r="D60" i="10"/>
  <c r="H60" i="10"/>
  <c r="B60" i="10"/>
  <c r="B73" i="10"/>
  <c r="C73" i="10"/>
  <c r="G73" i="10"/>
  <c r="D73" i="10"/>
  <c r="H73" i="10"/>
  <c r="B40" i="10"/>
  <c r="F40" i="10"/>
  <c r="C40" i="10"/>
  <c r="G40" i="10"/>
  <c r="H40" i="10"/>
  <c r="D40" i="10"/>
  <c r="B70" i="10"/>
  <c r="C70" i="10"/>
  <c r="G70" i="10"/>
  <c r="D70" i="10"/>
  <c r="H70" i="10"/>
  <c r="C36" i="10"/>
  <c r="G36" i="10"/>
  <c r="D36" i="10"/>
  <c r="H36" i="10"/>
  <c r="B36" i="10"/>
  <c r="G58" i="10"/>
  <c r="B58" i="10"/>
  <c r="C58" i="10"/>
  <c r="H58" i="10"/>
  <c r="D58" i="10"/>
  <c r="C8" i="10"/>
  <c r="G8" i="10"/>
  <c r="D8" i="10"/>
  <c r="H8" i="10"/>
  <c r="B8" i="10"/>
  <c r="E73" i="10"/>
  <c r="C39" i="7"/>
  <c r="C68" i="7"/>
  <c r="C17" i="7"/>
  <c r="C34" i="7"/>
  <c r="C37" i="7"/>
  <c r="C12" i="7"/>
  <c r="C28" i="7"/>
  <c r="C44" i="7"/>
  <c r="C25" i="7"/>
  <c r="C53" i="7"/>
  <c r="C19" i="7"/>
  <c r="C35" i="7"/>
  <c r="C51" i="7"/>
  <c r="C58" i="7"/>
  <c r="C69" i="7"/>
  <c r="C64" i="7"/>
  <c r="H2" i="10"/>
  <c r="D2" i="10"/>
  <c r="G2" i="10"/>
  <c r="C2" i="10"/>
  <c r="C30" i="7"/>
  <c r="C62" i="7"/>
  <c r="C63" i="7"/>
  <c r="C11" i="7"/>
  <c r="C21" i="7"/>
  <c r="C22" i="7"/>
  <c r="C49" i="7"/>
  <c r="C59" i="7"/>
  <c r="C24" i="7"/>
  <c r="C40" i="7"/>
  <c r="C56" i="7"/>
  <c r="C29" i="7"/>
  <c r="C41" i="7"/>
  <c r="C15" i="7"/>
  <c r="C31" i="7"/>
  <c r="C47" i="7"/>
  <c r="C65" i="7"/>
  <c r="C60" i="7"/>
  <c r="C26" i="7"/>
  <c r="C38" i="7"/>
  <c r="C50" i="7"/>
  <c r="C16" i="7"/>
  <c r="C32" i="7"/>
  <c r="C48" i="7"/>
  <c r="C23" i="7"/>
  <c r="C55" i="7"/>
  <c r="C57" i="7"/>
  <c r="C42" i="7"/>
  <c r="C18" i="7"/>
  <c r="C54" i="7"/>
  <c r="C13" i="7"/>
  <c r="C14" i="7"/>
  <c r="C46" i="7"/>
  <c r="C33" i="7"/>
  <c r="C20" i="7"/>
  <c r="C36" i="7"/>
  <c r="C52" i="7"/>
  <c r="C45" i="7"/>
  <c r="C27" i="7"/>
  <c r="C43" i="7"/>
  <c r="C67" i="7"/>
  <c r="C66" i="7"/>
  <c r="C61" i="7"/>
  <c r="AW28" i="4"/>
  <c r="AX28" i="4" s="1"/>
  <c r="AY28" i="4" s="1"/>
  <c r="AW29" i="4"/>
  <c r="F3" i="10" s="1"/>
  <c r="B15" i="7"/>
  <c r="B19" i="7"/>
  <c r="B27" i="7"/>
  <c r="B33" i="7"/>
  <c r="B55" i="7"/>
  <c r="B63" i="7"/>
  <c r="B50" i="7"/>
  <c r="B69" i="7"/>
  <c r="B37" i="7"/>
  <c r="B45" i="7"/>
  <c r="B48" i="7"/>
  <c r="B36" i="7"/>
  <c r="B44" i="7"/>
  <c r="B38" i="7"/>
  <c r="B46" i="7"/>
  <c r="B52" i="7"/>
  <c r="B60" i="7"/>
  <c r="B57" i="7"/>
  <c r="B65" i="7"/>
  <c r="B67" i="7"/>
  <c r="B17" i="7"/>
  <c r="B21" i="7"/>
  <c r="B25" i="7"/>
  <c r="B31" i="7"/>
  <c r="B2" i="10"/>
  <c r="B35" i="7"/>
  <c r="B43" i="7"/>
  <c r="B58" i="7"/>
  <c r="B68" i="7"/>
  <c r="B12" i="7"/>
  <c r="B49" i="7"/>
  <c r="B14" i="7"/>
  <c r="B16" i="7"/>
  <c r="B18" i="7"/>
  <c r="B20" i="7"/>
  <c r="B22" i="7"/>
  <c r="B24" i="7"/>
  <c r="B26" i="7"/>
  <c r="B28" i="7"/>
  <c r="B30" i="7"/>
  <c r="B32" i="7"/>
  <c r="B39" i="7"/>
  <c r="B47" i="7"/>
  <c r="B51" i="7"/>
  <c r="B59" i="7"/>
  <c r="B54" i="7"/>
  <c r="B62" i="7"/>
  <c r="B13" i="7"/>
  <c r="B23" i="7"/>
  <c r="B29" i="7"/>
  <c r="B41" i="7"/>
  <c r="B40" i="7"/>
  <c r="B34" i="7"/>
  <c r="B42" i="7"/>
  <c r="B56" i="7"/>
  <c r="B64" i="7"/>
  <c r="B53" i="7"/>
  <c r="B61" i="7"/>
  <c r="B66" i="7"/>
  <c r="B11" i="7"/>
  <c r="D24" i="4"/>
  <c r="X46" i="4" l="1"/>
  <c r="BA46" i="4" s="1"/>
  <c r="AJ46" i="4" s="1"/>
  <c r="J20" i="10" s="1"/>
  <c r="U46" i="4"/>
  <c r="X48" i="4"/>
  <c r="BA48" i="4" s="1"/>
  <c r="AJ48" i="4" s="1"/>
  <c r="J22" i="10" s="1"/>
  <c r="U48" i="4"/>
  <c r="X37" i="4"/>
  <c r="BA37" i="4" s="1"/>
  <c r="AJ37" i="4" s="1"/>
  <c r="J11" i="10" s="1"/>
  <c r="U37" i="4"/>
  <c r="X97" i="4"/>
  <c r="U97" i="4"/>
  <c r="U75" i="4"/>
  <c r="X75" i="4"/>
  <c r="BA75" i="4" s="1"/>
  <c r="AJ75" i="4" s="1"/>
  <c r="U95" i="4"/>
  <c r="X95" i="4"/>
  <c r="BA95" i="4" s="1"/>
  <c r="AJ95" i="4" s="1"/>
  <c r="J69" i="10" s="1"/>
  <c r="X57" i="4"/>
  <c r="BA57" i="4" s="1"/>
  <c r="AJ57" i="4" s="1"/>
  <c r="J31" i="10" s="1"/>
  <c r="U57" i="4"/>
  <c r="U99" i="4"/>
  <c r="X99" i="4"/>
  <c r="BA99" i="4" s="1"/>
  <c r="AJ99" i="4" s="1"/>
  <c r="J73" i="10" s="1"/>
  <c r="U59" i="4"/>
  <c r="X59" i="4"/>
  <c r="BA59" i="4" s="1"/>
  <c r="AJ59" i="4" s="1"/>
  <c r="J33" i="10" s="1"/>
  <c r="U55" i="4"/>
  <c r="X55" i="4"/>
  <c r="BA55" i="4" s="1"/>
  <c r="AJ55" i="4" s="1"/>
  <c r="J29" i="10" s="1"/>
  <c r="X36" i="4"/>
  <c r="BA36" i="4" s="1"/>
  <c r="AJ36" i="4" s="1"/>
  <c r="J10" i="10" s="1"/>
  <c r="U36" i="4"/>
  <c r="X60" i="4"/>
  <c r="BA60" i="4" s="1"/>
  <c r="AJ60" i="4" s="1"/>
  <c r="J34" i="10" s="1"/>
  <c r="U60" i="4"/>
  <c r="AZ60" i="4" s="1"/>
  <c r="AG60" i="4" s="1"/>
  <c r="I34" i="10" s="1"/>
  <c r="X64" i="4"/>
  <c r="BA64" i="4" s="1"/>
  <c r="AJ64" i="4" s="1"/>
  <c r="J38" i="10" s="1"/>
  <c r="U64" i="4"/>
  <c r="U67" i="4"/>
  <c r="X67" i="4"/>
  <c r="BA67" i="4" s="1"/>
  <c r="AJ67" i="4" s="1"/>
  <c r="J41" i="10" s="1"/>
  <c r="X69" i="4"/>
  <c r="BA69" i="4" s="1"/>
  <c r="AJ69" i="4" s="1"/>
  <c r="J43" i="10" s="1"/>
  <c r="U69" i="4"/>
  <c r="X65" i="4"/>
  <c r="BA65" i="4" s="1"/>
  <c r="AJ65" i="4" s="1"/>
  <c r="J39" i="10" s="1"/>
  <c r="U65" i="4"/>
  <c r="X73" i="4"/>
  <c r="BA73" i="4" s="1"/>
  <c r="AJ73" i="4" s="1"/>
  <c r="J47" i="10" s="1"/>
  <c r="U73" i="4"/>
  <c r="X52" i="4"/>
  <c r="BA52" i="4" s="1"/>
  <c r="AJ52" i="4" s="1"/>
  <c r="U52" i="4"/>
  <c r="AZ52" i="4" s="1"/>
  <c r="AG52" i="4" s="1"/>
  <c r="I26" i="10" s="1"/>
  <c r="U35" i="4"/>
  <c r="X35" i="4"/>
  <c r="BA35" i="4" s="1"/>
  <c r="AJ35" i="4" s="1"/>
  <c r="J9" i="10" s="1"/>
  <c r="X77" i="4"/>
  <c r="BA77" i="4" s="1"/>
  <c r="AJ77" i="4" s="1"/>
  <c r="U77" i="4"/>
  <c r="AZ77" i="4" s="1"/>
  <c r="AG77" i="4" s="1"/>
  <c r="I51" i="10" s="1"/>
  <c r="X72" i="4"/>
  <c r="BA72" i="4" s="1"/>
  <c r="AJ72" i="4" s="1"/>
  <c r="J46" i="10" s="1"/>
  <c r="U72" i="4"/>
  <c r="X76" i="4"/>
  <c r="BA76" i="4" s="1"/>
  <c r="AJ76" i="4" s="1"/>
  <c r="J50" i="10" s="1"/>
  <c r="U76" i="4"/>
  <c r="X93" i="4"/>
  <c r="BA93" i="4" s="1"/>
  <c r="AJ93" i="4" s="1"/>
  <c r="J67" i="10" s="1"/>
  <c r="U93" i="4"/>
  <c r="X28" i="4"/>
  <c r="U28" i="4"/>
  <c r="X78" i="4"/>
  <c r="BA78" i="4" s="1"/>
  <c r="AJ78" i="4" s="1"/>
  <c r="J52" i="10" s="1"/>
  <c r="U78" i="4"/>
  <c r="X45" i="4"/>
  <c r="BA45" i="4" s="1"/>
  <c r="AJ45" i="4" s="1"/>
  <c r="J19" i="10" s="1"/>
  <c r="U45" i="4"/>
  <c r="X66" i="4"/>
  <c r="BA66" i="4" s="1"/>
  <c r="AJ66" i="4" s="1"/>
  <c r="J40" i="10" s="1"/>
  <c r="U66" i="4"/>
  <c r="X42" i="4"/>
  <c r="BA42" i="4" s="1"/>
  <c r="AJ42" i="4" s="1"/>
  <c r="J16" i="10" s="1"/>
  <c r="U42" i="4"/>
  <c r="X49" i="4"/>
  <c r="BA49" i="4" s="1"/>
  <c r="AJ49" i="4" s="1"/>
  <c r="J23" i="10" s="1"/>
  <c r="U49" i="4"/>
  <c r="U43" i="4"/>
  <c r="X43" i="4"/>
  <c r="BA43" i="4" s="1"/>
  <c r="AJ43" i="4" s="1"/>
  <c r="J17" i="10" s="1"/>
  <c r="X40" i="4"/>
  <c r="BA40" i="4" s="1"/>
  <c r="AJ40" i="4" s="1"/>
  <c r="J14" i="10" s="1"/>
  <c r="U40" i="4"/>
  <c r="U87" i="4"/>
  <c r="X87" i="4"/>
  <c r="BA87" i="4" s="1"/>
  <c r="AJ87" i="4" s="1"/>
  <c r="J61" i="10" s="1"/>
  <c r="X89" i="4"/>
  <c r="BA89" i="4" s="1"/>
  <c r="AJ89" i="4" s="1"/>
  <c r="J63" i="10" s="1"/>
  <c r="U89" i="4"/>
  <c r="X81" i="4"/>
  <c r="BA81" i="4" s="1"/>
  <c r="AJ81" i="4" s="1"/>
  <c r="J55" i="10" s="1"/>
  <c r="U81" i="4"/>
  <c r="F15" i="10"/>
  <c r="AX96" i="4"/>
  <c r="AY96" i="4" s="1"/>
  <c r="AX98" i="4"/>
  <c r="AY98" i="4" s="1"/>
  <c r="E67" i="10"/>
  <c r="F13" i="10"/>
  <c r="F75" i="10"/>
  <c r="E69" i="10"/>
  <c r="F8" i="10"/>
  <c r="F37" i="10"/>
  <c r="AX34" i="4"/>
  <c r="AY34" i="4" s="1"/>
  <c r="E71" i="10"/>
  <c r="F30" i="10"/>
  <c r="F59" i="10"/>
  <c r="AX39" i="4"/>
  <c r="AY39" i="4" s="1"/>
  <c r="AX38" i="4"/>
  <c r="AY38" i="4" s="1"/>
  <c r="E75" i="10"/>
  <c r="F66" i="10"/>
  <c r="F35" i="10"/>
  <c r="F45" i="10"/>
  <c r="F25" i="10"/>
  <c r="AX92" i="4"/>
  <c r="AY92" i="4" s="1"/>
  <c r="F73" i="10"/>
  <c r="F42" i="10"/>
  <c r="AX68" i="4"/>
  <c r="AY68" i="4" s="1"/>
  <c r="F70" i="10"/>
  <c r="F76" i="10"/>
  <c r="AX41" i="4"/>
  <c r="AY41" i="4" s="1"/>
  <c r="AX102" i="4"/>
  <c r="AY102" i="4" s="1"/>
  <c r="AX61" i="4"/>
  <c r="AY61" i="4" s="1"/>
  <c r="AX100" i="4"/>
  <c r="AY100" i="4" s="1"/>
  <c r="E61" i="10"/>
  <c r="F36" i="10"/>
  <c r="F60" i="10"/>
  <c r="F44" i="10"/>
  <c r="F54" i="10"/>
  <c r="F68" i="10"/>
  <c r="AX94" i="4"/>
  <c r="AY94" i="4" s="1"/>
  <c r="BB72" i="4"/>
  <c r="F53" i="10"/>
  <c r="E41" i="10"/>
  <c r="F57" i="10"/>
  <c r="AX56" i="4"/>
  <c r="AY56" i="4" s="1"/>
  <c r="AX83" i="4"/>
  <c r="AY83" i="4" s="1"/>
  <c r="E55" i="10"/>
  <c r="E63" i="10"/>
  <c r="E62" i="10"/>
  <c r="AX33" i="4"/>
  <c r="AY33" i="4" s="1"/>
  <c r="AX101" i="4"/>
  <c r="AY101" i="4" s="1"/>
  <c r="F62" i="10"/>
  <c r="BB86" i="4"/>
  <c r="AX84" i="4"/>
  <c r="AY84" i="4" s="1"/>
  <c r="I52" i="10"/>
  <c r="I55" i="10"/>
  <c r="AX70" i="4"/>
  <c r="AY70" i="4" s="1"/>
  <c r="AX82" i="4"/>
  <c r="AY82" i="4" s="1"/>
  <c r="BB65" i="4"/>
  <c r="BB67" i="4"/>
  <c r="AX63" i="4"/>
  <c r="AY63" i="4" s="1"/>
  <c r="AX88" i="4"/>
  <c r="AY88" i="4" s="1"/>
  <c r="BB64" i="4"/>
  <c r="E40" i="10"/>
  <c r="E46" i="10"/>
  <c r="E50" i="10"/>
  <c r="F21" i="10"/>
  <c r="E52" i="10"/>
  <c r="F56" i="10"/>
  <c r="E47" i="10"/>
  <c r="AX85" i="4"/>
  <c r="AY85" i="4" s="1"/>
  <c r="AX44" i="4"/>
  <c r="AY44" i="4" s="1"/>
  <c r="AX74" i="4"/>
  <c r="AY74" i="4" s="1"/>
  <c r="AX79" i="4"/>
  <c r="AY79" i="4" s="1"/>
  <c r="AX86" i="4"/>
  <c r="AY86" i="4" s="1"/>
  <c r="BB76" i="4"/>
  <c r="AX91" i="4"/>
  <c r="AY91" i="4" s="1"/>
  <c r="AX80" i="4"/>
  <c r="AY80" i="4" s="1"/>
  <c r="AX62" i="4"/>
  <c r="AY62" i="4" s="1"/>
  <c r="E51" i="10"/>
  <c r="E49" i="10"/>
  <c r="E66" i="10"/>
  <c r="E60" i="10"/>
  <c r="E38" i="10"/>
  <c r="E34" i="10"/>
  <c r="E43" i="10"/>
  <c r="E48" i="10"/>
  <c r="E39" i="10"/>
  <c r="AX71" i="4"/>
  <c r="AY71" i="4" s="1"/>
  <c r="AX90" i="4"/>
  <c r="AY90" i="4" s="1"/>
  <c r="BB52" i="4"/>
  <c r="F14" i="10"/>
  <c r="F32" i="10"/>
  <c r="F27" i="10"/>
  <c r="F28" i="10"/>
  <c r="AX30" i="4"/>
  <c r="AY30" i="4" s="1"/>
  <c r="F24" i="10"/>
  <c r="AX53" i="4"/>
  <c r="AY53" i="4" s="1"/>
  <c r="AX51" i="4"/>
  <c r="AY51" i="4" s="1"/>
  <c r="E26" i="10"/>
  <c r="AX58" i="4"/>
  <c r="AY58" i="4" s="1"/>
  <c r="AX31" i="4"/>
  <c r="AY31" i="4" s="1"/>
  <c r="AX50" i="4"/>
  <c r="AY50" i="4" s="1"/>
  <c r="AX54" i="4"/>
  <c r="AY54" i="4" s="1"/>
  <c r="AX32" i="4"/>
  <c r="AY32" i="4" s="1"/>
  <c r="AX47" i="4"/>
  <c r="AY47" i="4" s="1"/>
  <c r="K36" i="10"/>
  <c r="L36" i="10"/>
  <c r="L15" i="10"/>
  <c r="K15" i="10"/>
  <c r="K23" i="10"/>
  <c r="L23" i="10"/>
  <c r="K20" i="10"/>
  <c r="L20" i="10"/>
  <c r="K30" i="10"/>
  <c r="L30" i="10"/>
  <c r="L27" i="10"/>
  <c r="K27" i="10"/>
  <c r="K26" i="10"/>
  <c r="L26" i="10"/>
  <c r="L62" i="10"/>
  <c r="K62" i="10"/>
  <c r="L41" i="10"/>
  <c r="K41" i="10"/>
  <c r="L65" i="10"/>
  <c r="K65" i="10"/>
  <c r="K14" i="10"/>
  <c r="L14" i="10"/>
  <c r="K76" i="10"/>
  <c r="L76" i="10"/>
  <c r="AZ99" i="4"/>
  <c r="AG99" i="4" s="1"/>
  <c r="K8" i="10"/>
  <c r="L8" i="10"/>
  <c r="K58" i="10"/>
  <c r="L58" i="10"/>
  <c r="K35" i="10"/>
  <c r="L35" i="10"/>
  <c r="L38" i="10"/>
  <c r="K38" i="10"/>
  <c r="K24" i="10"/>
  <c r="L24" i="10"/>
  <c r="L74" i="10"/>
  <c r="K74" i="10"/>
  <c r="K44" i="10"/>
  <c r="L44" i="10"/>
  <c r="K54" i="10"/>
  <c r="L54" i="10"/>
  <c r="K16" i="10"/>
  <c r="L16" i="10"/>
  <c r="L21" i="10"/>
  <c r="K21" i="10"/>
  <c r="L59" i="10"/>
  <c r="K59" i="10"/>
  <c r="K22" i="10"/>
  <c r="L22" i="10"/>
  <c r="K18" i="10"/>
  <c r="L18" i="10"/>
  <c r="L5" i="10"/>
  <c r="K5" i="10"/>
  <c r="L53" i="10"/>
  <c r="K53" i="10"/>
  <c r="K48" i="10"/>
  <c r="L48" i="10"/>
  <c r="K63" i="10"/>
  <c r="L63" i="10"/>
  <c r="L9" i="10"/>
  <c r="K9" i="10"/>
  <c r="K55" i="10"/>
  <c r="L55" i="10"/>
  <c r="L57" i="10"/>
  <c r="K57" i="10"/>
  <c r="K34" i="10"/>
  <c r="L34" i="10"/>
  <c r="L25" i="10"/>
  <c r="K25" i="10"/>
  <c r="K50" i="10"/>
  <c r="L50" i="10"/>
  <c r="L72" i="10"/>
  <c r="K72" i="10"/>
  <c r="L61" i="10"/>
  <c r="K61" i="10"/>
  <c r="K75" i="10"/>
  <c r="L75" i="10"/>
  <c r="L37" i="10"/>
  <c r="K37" i="10"/>
  <c r="L43" i="10"/>
  <c r="K43" i="10"/>
  <c r="L51" i="10"/>
  <c r="K51" i="10"/>
  <c r="K42" i="10"/>
  <c r="L42" i="10"/>
  <c r="K56" i="10"/>
  <c r="L56" i="10"/>
  <c r="K69" i="10"/>
  <c r="L69" i="10"/>
  <c r="K68" i="10"/>
  <c r="L68" i="10"/>
  <c r="K67" i="10"/>
  <c r="L67" i="10"/>
  <c r="K7" i="10"/>
  <c r="L7" i="10"/>
  <c r="L45" i="10"/>
  <c r="K45" i="10"/>
  <c r="K64" i="10"/>
  <c r="L64" i="10"/>
  <c r="K4" i="10"/>
  <c r="L4" i="10"/>
  <c r="K47" i="10"/>
  <c r="L47" i="10"/>
  <c r="K6" i="10"/>
  <c r="L6" i="10"/>
  <c r="K31" i="10"/>
  <c r="L31" i="10"/>
  <c r="L10" i="10"/>
  <c r="K10" i="10"/>
  <c r="K3" i="10"/>
  <c r="L3" i="10"/>
  <c r="K70" i="10"/>
  <c r="L70" i="10"/>
  <c r="K73" i="10"/>
  <c r="L73" i="10"/>
  <c r="L17" i="10"/>
  <c r="K17" i="10"/>
  <c r="L2" i="10"/>
  <c r="K2" i="10"/>
  <c r="K40" i="10"/>
  <c r="L40" i="10"/>
  <c r="K60" i="10"/>
  <c r="L60" i="10"/>
  <c r="K71" i="10"/>
  <c r="L71" i="10"/>
  <c r="L13" i="10"/>
  <c r="K13" i="10"/>
  <c r="K46" i="10"/>
  <c r="L46" i="10"/>
  <c r="L33" i="10"/>
  <c r="K33" i="10"/>
  <c r="K19" i="10"/>
  <c r="L19" i="10"/>
  <c r="K52" i="10"/>
  <c r="L52" i="10"/>
  <c r="K66" i="10"/>
  <c r="L66" i="10"/>
  <c r="K32" i="10"/>
  <c r="L32" i="10"/>
  <c r="L49" i="10"/>
  <c r="K49" i="10"/>
  <c r="K28" i="10"/>
  <c r="L28" i="10"/>
  <c r="K39" i="10"/>
  <c r="L39" i="10"/>
  <c r="K12" i="10"/>
  <c r="L12" i="10"/>
  <c r="K11" i="10"/>
  <c r="L11" i="10"/>
  <c r="L29" i="10"/>
  <c r="K29" i="10"/>
  <c r="AX29" i="4"/>
  <c r="AY29" i="4" s="1"/>
  <c r="E3" i="10"/>
  <c r="AZ75" i="4" l="1"/>
  <c r="AG75" i="4" s="1"/>
  <c r="I49" i="10" s="1"/>
  <c r="AZ67" i="4"/>
  <c r="AG67" i="4" s="1"/>
  <c r="I41" i="10" s="1"/>
  <c r="AZ66" i="4"/>
  <c r="AG66" i="4" s="1"/>
  <c r="I40" i="10" s="1"/>
  <c r="AZ78" i="4"/>
  <c r="AG78" i="4" s="1"/>
  <c r="BB78" i="4" s="1"/>
  <c r="AZ72" i="4"/>
  <c r="AG72" i="4" s="1"/>
  <c r="I46" i="10" s="1"/>
  <c r="AZ69" i="4"/>
  <c r="AG69" i="4" s="1"/>
  <c r="I43" i="10" s="1"/>
  <c r="U47" i="4"/>
  <c r="X47" i="4"/>
  <c r="BA47" i="4" s="1"/>
  <c r="AJ47" i="4" s="1"/>
  <c r="J21" i="10" s="1"/>
  <c r="X62" i="4"/>
  <c r="BA62" i="4" s="1"/>
  <c r="AJ62" i="4" s="1"/>
  <c r="J36" i="10" s="1"/>
  <c r="U62" i="4"/>
  <c r="X32" i="4"/>
  <c r="U32" i="4"/>
  <c r="X58" i="4"/>
  <c r="BA58" i="4" s="1"/>
  <c r="AJ58" i="4" s="1"/>
  <c r="J32" i="10" s="1"/>
  <c r="U58" i="4"/>
  <c r="X90" i="4"/>
  <c r="BA90" i="4" s="1"/>
  <c r="AJ90" i="4" s="1"/>
  <c r="J64" i="10" s="1"/>
  <c r="U90" i="4"/>
  <c r="AZ90" i="4" s="1"/>
  <c r="AG90" i="4" s="1"/>
  <c r="BB90" i="4" s="1"/>
  <c r="X80" i="4"/>
  <c r="BA80" i="4" s="1"/>
  <c r="AJ80" i="4" s="1"/>
  <c r="J54" i="10" s="1"/>
  <c r="U80" i="4"/>
  <c r="U79" i="4"/>
  <c r="X79" i="4"/>
  <c r="BA79" i="4" s="1"/>
  <c r="AJ79" i="4" s="1"/>
  <c r="J53" i="10" s="1"/>
  <c r="X88" i="4"/>
  <c r="BA88" i="4" s="1"/>
  <c r="AJ88" i="4" s="1"/>
  <c r="J62" i="10" s="1"/>
  <c r="U88" i="4"/>
  <c r="X82" i="4"/>
  <c r="BA82" i="4" s="1"/>
  <c r="AJ82" i="4" s="1"/>
  <c r="J56" i="10" s="1"/>
  <c r="U82" i="4"/>
  <c r="X84" i="4"/>
  <c r="BA84" i="4" s="1"/>
  <c r="AJ84" i="4" s="1"/>
  <c r="J58" i="10" s="1"/>
  <c r="U84" i="4"/>
  <c r="AZ84" i="4" s="1"/>
  <c r="AG84" i="4" s="1"/>
  <c r="I58" i="10" s="1"/>
  <c r="U83" i="4"/>
  <c r="X83" i="4"/>
  <c r="BA83" i="4" s="1"/>
  <c r="AJ83" i="4" s="1"/>
  <c r="J57" i="10" s="1"/>
  <c r="X102" i="4"/>
  <c r="BA102" i="4" s="1"/>
  <c r="AJ102" i="4" s="1"/>
  <c r="J76" i="10" s="1"/>
  <c r="U102" i="4"/>
  <c r="AZ102" i="4" s="1"/>
  <c r="AG102" i="4" s="1"/>
  <c r="X92" i="4"/>
  <c r="BA92" i="4" s="1"/>
  <c r="AJ92" i="4" s="1"/>
  <c r="J66" i="10" s="1"/>
  <c r="U92" i="4"/>
  <c r="X38" i="4"/>
  <c r="BA38" i="4" s="1"/>
  <c r="AJ38" i="4" s="1"/>
  <c r="J12" i="10" s="1"/>
  <c r="U38" i="4"/>
  <c r="X96" i="4"/>
  <c r="BA96" i="4" s="1"/>
  <c r="AJ96" i="4" s="1"/>
  <c r="J70" i="10" s="1"/>
  <c r="U96" i="4"/>
  <c r="X53" i="4"/>
  <c r="BA53" i="4" s="1"/>
  <c r="AJ53" i="4" s="1"/>
  <c r="J27" i="10" s="1"/>
  <c r="U53" i="4"/>
  <c r="X86" i="4"/>
  <c r="BA86" i="4" s="1"/>
  <c r="AJ86" i="4" s="1"/>
  <c r="J60" i="10" s="1"/>
  <c r="U86" i="4"/>
  <c r="X54" i="4"/>
  <c r="BA54" i="4" s="1"/>
  <c r="AJ54" i="4" s="1"/>
  <c r="J28" i="10" s="1"/>
  <c r="U54" i="4"/>
  <c r="X30" i="4"/>
  <c r="U30" i="4"/>
  <c r="U71" i="4"/>
  <c r="X71" i="4"/>
  <c r="BA71" i="4" s="1"/>
  <c r="AJ71" i="4" s="1"/>
  <c r="J45" i="10" s="1"/>
  <c r="U91" i="4"/>
  <c r="X91" i="4"/>
  <c r="BA91" i="4" s="1"/>
  <c r="AJ91" i="4" s="1"/>
  <c r="J65" i="10" s="1"/>
  <c r="X74" i="4"/>
  <c r="U74" i="4"/>
  <c r="AZ74" i="4" s="1"/>
  <c r="AG74" i="4" s="1"/>
  <c r="U63" i="4"/>
  <c r="X63" i="4"/>
  <c r="BA63" i="4" s="1"/>
  <c r="AJ63" i="4" s="1"/>
  <c r="J37" i="10" s="1"/>
  <c r="X70" i="4"/>
  <c r="BA70" i="4" s="1"/>
  <c r="AJ70" i="4" s="1"/>
  <c r="J44" i="10" s="1"/>
  <c r="U70" i="4"/>
  <c r="AZ70" i="4" s="1"/>
  <c r="AG70" i="4" s="1"/>
  <c r="X101" i="4"/>
  <c r="BA101" i="4" s="1"/>
  <c r="AJ101" i="4" s="1"/>
  <c r="J75" i="10" s="1"/>
  <c r="U101" i="4"/>
  <c r="AZ101" i="4" s="1"/>
  <c r="AG101" i="4" s="1"/>
  <c r="X56" i="4"/>
  <c r="BA56" i="4" s="1"/>
  <c r="AJ56" i="4" s="1"/>
  <c r="J30" i="10" s="1"/>
  <c r="U56" i="4"/>
  <c r="X94" i="4"/>
  <c r="BA94" i="4" s="1"/>
  <c r="AJ94" i="4" s="1"/>
  <c r="J68" i="10" s="1"/>
  <c r="U94" i="4"/>
  <c r="AZ94" i="4" s="1"/>
  <c r="AG94" i="4" s="1"/>
  <c r="X41" i="4"/>
  <c r="BA41" i="4" s="1"/>
  <c r="AJ41" i="4" s="1"/>
  <c r="J15" i="10" s="1"/>
  <c r="U41" i="4"/>
  <c r="X68" i="4"/>
  <c r="BA68" i="4" s="1"/>
  <c r="AJ68" i="4" s="1"/>
  <c r="J42" i="10" s="1"/>
  <c r="U68" i="4"/>
  <c r="AZ68" i="4" s="1"/>
  <c r="AG68" i="4" s="1"/>
  <c r="U39" i="4"/>
  <c r="X39" i="4"/>
  <c r="BA39" i="4" s="1"/>
  <c r="AJ39" i="4" s="1"/>
  <c r="J13" i="10" s="1"/>
  <c r="AZ65" i="4"/>
  <c r="AG65" i="4" s="1"/>
  <c r="I39" i="10" s="1"/>
  <c r="X29" i="4"/>
  <c r="U29" i="4"/>
  <c r="X50" i="4"/>
  <c r="BA50" i="4" s="1"/>
  <c r="AJ50" i="4" s="1"/>
  <c r="J24" i="10" s="1"/>
  <c r="U50" i="4"/>
  <c r="U51" i="4"/>
  <c r="X51" i="4"/>
  <c r="BA51" i="4" s="1"/>
  <c r="AJ51" i="4" s="1"/>
  <c r="J25" i="10" s="1"/>
  <c r="X44" i="4"/>
  <c r="BA44" i="4" s="1"/>
  <c r="AJ44" i="4" s="1"/>
  <c r="J18" i="10" s="1"/>
  <c r="U44" i="4"/>
  <c r="X33" i="4"/>
  <c r="BA33" i="4" s="1"/>
  <c r="AJ33" i="4" s="1"/>
  <c r="J7" i="10" s="1"/>
  <c r="U33" i="4"/>
  <c r="X100" i="4"/>
  <c r="BA100" i="4" s="1"/>
  <c r="AJ100" i="4" s="1"/>
  <c r="J74" i="10" s="1"/>
  <c r="U100" i="4"/>
  <c r="X34" i="4"/>
  <c r="BA34" i="4" s="1"/>
  <c r="AJ34" i="4" s="1"/>
  <c r="J8" i="10" s="1"/>
  <c r="U34" i="4"/>
  <c r="X98" i="4"/>
  <c r="BA98" i="4" s="1"/>
  <c r="AJ98" i="4" s="1"/>
  <c r="J72" i="10" s="1"/>
  <c r="U98" i="4"/>
  <c r="AZ81" i="4"/>
  <c r="AG81" i="4" s="1"/>
  <c r="BB81" i="4" s="1"/>
  <c r="AZ76" i="4"/>
  <c r="AG76" i="4" s="1"/>
  <c r="I50" i="10" s="1"/>
  <c r="AZ73" i="4"/>
  <c r="AG73" i="4" s="1"/>
  <c r="I47" i="10" s="1"/>
  <c r="AZ64" i="4"/>
  <c r="AG64" i="4" s="1"/>
  <c r="I38" i="10" s="1"/>
  <c r="U31" i="4"/>
  <c r="X31" i="4"/>
  <c r="X85" i="4"/>
  <c r="BA85" i="4" s="1"/>
  <c r="AJ85" i="4" s="1"/>
  <c r="J59" i="10" s="1"/>
  <c r="U85" i="4"/>
  <c r="X61" i="4"/>
  <c r="BA61" i="4" s="1"/>
  <c r="AJ61" i="4" s="1"/>
  <c r="J35" i="10" s="1"/>
  <c r="U61" i="4"/>
  <c r="AZ93" i="4"/>
  <c r="AG93" i="4" s="1"/>
  <c r="BB93" i="4" s="1"/>
  <c r="F67" i="10"/>
  <c r="E36" i="10"/>
  <c r="I36" i="10"/>
  <c r="F69" i="10"/>
  <c r="F74" i="10"/>
  <c r="AZ95" i="4"/>
  <c r="AG95" i="4" s="1"/>
  <c r="BB95" i="4" s="1"/>
  <c r="AZ100" i="4"/>
  <c r="AG100" i="4" s="1"/>
  <c r="BB100" i="4" s="1"/>
  <c r="AZ89" i="4"/>
  <c r="AG89" i="4" s="1"/>
  <c r="I63" i="10" s="1"/>
  <c r="F63" i="10"/>
  <c r="AZ97" i="4"/>
  <c r="AG97" i="4" s="1"/>
  <c r="I71" i="10" s="1"/>
  <c r="F72" i="10"/>
  <c r="AZ88" i="4"/>
  <c r="AG88" i="4" s="1"/>
  <c r="I62" i="10" s="1"/>
  <c r="AZ87" i="4"/>
  <c r="AG87" i="4" s="1"/>
  <c r="BB87" i="4" s="1"/>
  <c r="F64" i="10"/>
  <c r="E53" i="10"/>
  <c r="F61" i="10"/>
  <c r="E57" i="10"/>
  <c r="E45" i="10"/>
  <c r="BA97" i="4"/>
  <c r="AJ97" i="4" s="1"/>
  <c r="J71" i="10" s="1"/>
  <c r="F71" i="10"/>
  <c r="BB71" i="4"/>
  <c r="BB99" i="4"/>
  <c r="I73" i="10"/>
  <c r="I53" i="10"/>
  <c r="BB83" i="4"/>
  <c r="I57" i="10"/>
  <c r="I70" i="10"/>
  <c r="BB96" i="4"/>
  <c r="E54" i="10"/>
  <c r="I67" i="10"/>
  <c r="E68" i="10"/>
  <c r="E76" i="10"/>
  <c r="BA74" i="4"/>
  <c r="AJ74" i="4" s="1"/>
  <c r="J48" i="10" s="1"/>
  <c r="F48" i="10"/>
  <c r="BB91" i="4"/>
  <c r="I65" i="10"/>
  <c r="E42" i="10"/>
  <c r="F65" i="10"/>
  <c r="BB89" i="4"/>
  <c r="AZ61" i="4"/>
  <c r="AG61" i="4" s="1"/>
  <c r="E35" i="10"/>
  <c r="E58" i="10"/>
  <c r="E37" i="10"/>
  <c r="E56" i="10"/>
  <c r="AZ85" i="4"/>
  <c r="AG85" i="4" s="1"/>
  <c r="I59" i="10" s="1"/>
  <c r="E59" i="10"/>
  <c r="E44" i="10"/>
  <c r="BA30" i="4"/>
  <c r="AJ30" i="4" s="1"/>
  <c r="J4" i="10" s="1"/>
  <c r="F4" i="10"/>
  <c r="AZ31" i="4"/>
  <c r="AG31" i="4" s="1"/>
  <c r="E5" i="10"/>
  <c r="AZ47" i="4"/>
  <c r="AG47" i="4" s="1"/>
  <c r="E21" i="10"/>
  <c r="AZ32" i="4"/>
  <c r="AG32" i="4" s="1"/>
  <c r="E6" i="10"/>
  <c r="AZ45" i="4"/>
  <c r="AG45" i="4" s="1"/>
  <c r="E19" i="10"/>
  <c r="AZ38" i="4"/>
  <c r="AG38" i="4" s="1"/>
  <c r="E12" i="10"/>
  <c r="AZ53" i="4"/>
  <c r="AG53" i="4" s="1"/>
  <c r="E27" i="10"/>
  <c r="AZ35" i="4"/>
  <c r="AG35" i="4" s="1"/>
  <c r="E9" i="10"/>
  <c r="AZ39" i="4"/>
  <c r="AG39" i="4" s="1"/>
  <c r="E13" i="10"/>
  <c r="AZ30" i="4"/>
  <c r="AG30" i="4" s="1"/>
  <c r="E4" i="10"/>
  <c r="AZ50" i="4"/>
  <c r="AG50" i="4" s="1"/>
  <c r="E24" i="10"/>
  <c r="AZ37" i="4"/>
  <c r="AG37" i="4" s="1"/>
  <c r="E11" i="10"/>
  <c r="AZ56" i="4"/>
  <c r="AG56" i="4" s="1"/>
  <c r="E30" i="10"/>
  <c r="AZ40" i="4"/>
  <c r="AG40" i="4" s="1"/>
  <c r="E14" i="10"/>
  <c r="AZ43" i="4"/>
  <c r="AG43" i="4" s="1"/>
  <c r="E17" i="10"/>
  <c r="AZ33" i="4"/>
  <c r="AG33" i="4" s="1"/>
  <c r="E7" i="10"/>
  <c r="AZ48" i="4"/>
  <c r="AG48" i="4" s="1"/>
  <c r="E22" i="10"/>
  <c r="AZ54" i="4"/>
  <c r="AG54" i="4" s="1"/>
  <c r="E28" i="10"/>
  <c r="AZ36" i="4"/>
  <c r="AG36" i="4" s="1"/>
  <c r="E10" i="10"/>
  <c r="AZ42" i="4"/>
  <c r="AG42" i="4" s="1"/>
  <c r="E16" i="10"/>
  <c r="AZ59" i="4"/>
  <c r="AG59" i="4" s="1"/>
  <c r="E33" i="10"/>
  <c r="AZ55" i="4"/>
  <c r="AG55" i="4" s="1"/>
  <c r="E29" i="10"/>
  <c r="AZ49" i="4"/>
  <c r="AG49" i="4" s="1"/>
  <c r="E23" i="10"/>
  <c r="BA32" i="4"/>
  <c r="AJ32" i="4" s="1"/>
  <c r="J6" i="10" s="1"/>
  <c r="F6" i="10"/>
  <c r="BA31" i="4"/>
  <c r="AJ31" i="4" s="1"/>
  <c r="J5" i="10" s="1"/>
  <c r="F5" i="10"/>
  <c r="AZ41" i="4"/>
  <c r="AG41" i="4" s="1"/>
  <c r="E15" i="10"/>
  <c r="AZ51" i="4"/>
  <c r="AG51" i="4" s="1"/>
  <c r="E25" i="10"/>
  <c r="AZ57" i="4"/>
  <c r="AG57" i="4" s="1"/>
  <c r="E31" i="10"/>
  <c r="AZ46" i="4"/>
  <c r="AG46" i="4" s="1"/>
  <c r="E20" i="10"/>
  <c r="AZ34" i="4"/>
  <c r="AG34" i="4" s="1"/>
  <c r="E8" i="10"/>
  <c r="AZ58" i="4"/>
  <c r="AG58" i="4" s="1"/>
  <c r="E32" i="10"/>
  <c r="AZ44" i="4"/>
  <c r="AG44" i="4" s="1"/>
  <c r="E18" i="10"/>
  <c r="BA28" i="4"/>
  <c r="AJ28" i="4" s="1"/>
  <c r="J2" i="10" s="1"/>
  <c r="F2" i="10"/>
  <c r="AZ28" i="4"/>
  <c r="AG28" i="4" s="1"/>
  <c r="E2" i="10"/>
  <c r="BA29" i="4"/>
  <c r="BE61" i="4"/>
  <c r="BE74" i="4"/>
  <c r="BE82" i="4"/>
  <c r="BE63" i="4"/>
  <c r="BE65" i="4"/>
  <c r="BE68" i="4"/>
  <c r="BE73" i="4"/>
  <c r="BE81" i="4"/>
  <c r="BE62" i="4"/>
  <c r="BE76" i="4"/>
  <c r="BE70" i="4"/>
  <c r="BE78" i="4"/>
  <c r="BE72" i="4"/>
  <c r="BE80" i="4"/>
  <c r="BE84" i="4"/>
  <c r="BE69" i="4"/>
  <c r="BE77" i="4"/>
  <c r="BE66" i="4"/>
  <c r="BE102" i="4"/>
  <c r="BE64" i="4"/>
  <c r="BE71" i="4"/>
  <c r="BE79" i="4"/>
  <c r="BE85" i="4"/>
  <c r="BE86" i="4"/>
  <c r="BE67" i="4"/>
  <c r="BE75" i="4"/>
  <c r="BE83" i="4"/>
  <c r="AZ63" i="4" l="1"/>
  <c r="AG63" i="4" s="1"/>
  <c r="AZ98" i="4"/>
  <c r="AG98" i="4" s="1"/>
  <c r="AZ29" i="4"/>
  <c r="AG29" i="4" s="1"/>
  <c r="I3" i="10" s="1"/>
  <c r="AZ71" i="4"/>
  <c r="AG71" i="4" s="1"/>
  <c r="I45" i="10" s="1"/>
  <c r="AZ82" i="4"/>
  <c r="AG82" i="4" s="1"/>
  <c r="AZ92" i="4"/>
  <c r="AG92" i="4" s="1"/>
  <c r="I66" i="10" s="1"/>
  <c r="AZ86" i="4"/>
  <c r="AG86" i="4" s="1"/>
  <c r="I60" i="10" s="1"/>
  <c r="AZ96" i="4"/>
  <c r="AG96" i="4" s="1"/>
  <c r="AZ62" i="4"/>
  <c r="AG62" i="4" s="1"/>
  <c r="BB62" i="4" s="1"/>
  <c r="AZ80" i="4"/>
  <c r="AG80" i="4" s="1"/>
  <c r="I54" i="10" s="1"/>
  <c r="AZ91" i="4"/>
  <c r="AG91" i="4" s="1"/>
  <c r="AZ83" i="4"/>
  <c r="AG83" i="4" s="1"/>
  <c r="AZ79" i="4"/>
  <c r="AG79" i="4" s="1"/>
  <c r="BB79" i="4" s="1"/>
  <c r="I72" i="10"/>
  <c r="BB98" i="4"/>
  <c r="I75" i="10"/>
  <c r="BB101" i="4"/>
  <c r="I69" i="10"/>
  <c r="I74" i="10"/>
  <c r="BB97" i="4"/>
  <c r="I64" i="10"/>
  <c r="I61" i="10"/>
  <c r="BB88" i="4"/>
  <c r="BB102" i="4"/>
  <c r="I76" i="10"/>
  <c r="BB94" i="4"/>
  <c r="I68" i="10"/>
  <c r="BB70" i="4"/>
  <c r="I44" i="10"/>
  <c r="I37" i="10"/>
  <c r="BB63" i="4"/>
  <c r="BB61" i="4"/>
  <c r="I35" i="10"/>
  <c r="I42" i="10"/>
  <c r="BB68" i="4"/>
  <c r="I48" i="10"/>
  <c r="BB74" i="4"/>
  <c r="I56" i="10"/>
  <c r="BB82" i="4"/>
  <c r="I25" i="10"/>
  <c r="BB51" i="4"/>
  <c r="I33" i="10"/>
  <c r="BB59" i="4"/>
  <c r="I18" i="10"/>
  <c r="BB44" i="4"/>
  <c r="I16" i="10"/>
  <c r="BB42" i="4"/>
  <c r="I7" i="10"/>
  <c r="BB33" i="4"/>
  <c r="I14" i="10"/>
  <c r="BB40" i="4"/>
  <c r="I10" i="10"/>
  <c r="BB36" i="4"/>
  <c r="I21" i="10"/>
  <c r="BB47" i="4"/>
  <c r="I20" i="10"/>
  <c r="BB46" i="4"/>
  <c r="I2" i="10"/>
  <c r="BB28" i="4"/>
  <c r="I8" i="10"/>
  <c r="BB34" i="4"/>
  <c r="I22" i="10"/>
  <c r="BB48" i="4"/>
  <c r="I17" i="10"/>
  <c r="BB43" i="4"/>
  <c r="I30" i="10"/>
  <c r="BB56" i="4"/>
  <c r="I24" i="10"/>
  <c r="BB50" i="4"/>
  <c r="I13" i="10"/>
  <c r="BB39" i="4"/>
  <c r="I27" i="10"/>
  <c r="BB53" i="4"/>
  <c r="I19" i="10"/>
  <c r="BB45" i="4"/>
  <c r="I23" i="10"/>
  <c r="BB49" i="4"/>
  <c r="I32" i="10"/>
  <c r="BB58" i="4"/>
  <c r="I31" i="10"/>
  <c r="BB57" i="4"/>
  <c r="I15" i="10"/>
  <c r="BB41" i="4"/>
  <c r="I29" i="10"/>
  <c r="BB55" i="4"/>
  <c r="I28" i="10"/>
  <c r="BB54" i="4"/>
  <c r="I11" i="10"/>
  <c r="BB37" i="4"/>
  <c r="I4" i="10"/>
  <c r="BB30" i="4"/>
  <c r="I9" i="10"/>
  <c r="BB35" i="4"/>
  <c r="I12" i="10"/>
  <c r="BB38" i="4"/>
  <c r="I6" i="10"/>
  <c r="BB32" i="4"/>
  <c r="I5" i="10"/>
  <c r="BB31" i="4"/>
  <c r="AJ29" i="4"/>
  <c r="BB29" i="4"/>
  <c r="BE52" i="4"/>
  <c r="BE60" i="4"/>
  <c r="BE53" i="4"/>
  <c r="BE51" i="4"/>
  <c r="BE56" i="4"/>
  <c r="BE50" i="4"/>
  <c r="BE54" i="4"/>
  <c r="BE58" i="4"/>
  <c r="BE59" i="4"/>
  <c r="BE57" i="4"/>
  <c r="BE55" i="4"/>
  <c r="T24" i="4" l="1"/>
  <c r="F2" i="11" s="1"/>
  <c r="J3" i="10"/>
  <c r="K24" i="4"/>
  <c r="N24" i="4"/>
  <c r="AL24" i="4"/>
  <c r="BB26" i="4" l="1"/>
  <c r="Q21" i="4" s="1"/>
  <c r="J2" i="11" s="1"/>
  <c r="B21" i="4"/>
  <c r="H2" i="11" s="1"/>
  <c r="AE21" i="4" l="1"/>
  <c r="M2" i="11" s="1"/>
</calcChain>
</file>

<file path=xl/comments1.xml><?xml version="1.0" encoding="utf-8"?>
<comments xmlns="http://schemas.openxmlformats.org/spreadsheetml/2006/main">
  <authors>
    <author>作成者</author>
  </authors>
  <commentList>
    <comment ref="D3" authorId="0" shapeId="0">
      <text>
        <r>
          <rPr>
            <b/>
            <sz val="9"/>
            <color indexed="81"/>
            <rFont val="ＭＳ Ｐゴシック"/>
            <family val="3"/>
            <charset val="128"/>
          </rPr>
          <t>これまでの様式のプルダウン項目を継承</t>
        </r>
      </text>
    </comment>
  </commentList>
</comments>
</file>

<file path=xl/sharedStrings.xml><?xml version="1.0" encoding="utf-8"?>
<sst xmlns="http://schemas.openxmlformats.org/spreadsheetml/2006/main" count="4774" uniqueCount="252">
  <si>
    <t>横浜市</t>
    <rPh sb="0" eb="3">
      <t>ヨコハマシ</t>
    </rPh>
    <phoneticPr fontId="7"/>
  </si>
  <si>
    <t>区</t>
    <rPh sb="0" eb="1">
      <t>ク</t>
    </rPh>
    <phoneticPr fontId="4"/>
  </si>
  <si>
    <t>施設・事業種別</t>
    <rPh sb="0" eb="2">
      <t>シセツ</t>
    </rPh>
    <rPh sb="3" eb="5">
      <t>ジギョウ</t>
    </rPh>
    <rPh sb="5" eb="7">
      <t>シュベツ</t>
    </rPh>
    <phoneticPr fontId="6"/>
  </si>
  <si>
    <t>施設・事業所番号</t>
    <rPh sb="0" eb="2">
      <t>シセツ</t>
    </rPh>
    <rPh sb="3" eb="6">
      <t>ジギョウショ</t>
    </rPh>
    <rPh sb="6" eb="8">
      <t>バンゴウ</t>
    </rPh>
    <phoneticPr fontId="6"/>
  </si>
  <si>
    <t>施設・事業所名称</t>
    <rPh sb="0" eb="2">
      <t>シセツ</t>
    </rPh>
    <rPh sb="3" eb="6">
      <t>ジギョウショ</t>
    </rPh>
    <rPh sb="6" eb="8">
      <t>メイショウ</t>
    </rPh>
    <phoneticPr fontId="1"/>
  </si>
  <si>
    <t>施設・事業所名称</t>
    <rPh sb="0" eb="2">
      <t>シセツ</t>
    </rPh>
    <rPh sb="3" eb="6">
      <t>ジギョウショ</t>
    </rPh>
    <rPh sb="6" eb="8">
      <t>メイショウ</t>
    </rPh>
    <phoneticPr fontId="4"/>
  </si>
  <si>
    <t>　その他の社会福祉施設の総経験年数については、個々の履歴を確認の上、積算対象施設を記載した『職員履歴報告書（処遇改善等加算Ⅰ）（Ａ票）（第１号様式の２）』や『職員状況報告書（処遇改善等加算Ⅰ）（Ｂ票）（第１号様式の３）』を別途提出し、内容を確認していること。</t>
    <rPh sb="12" eb="13">
      <t>ソウ</t>
    </rPh>
    <rPh sb="13" eb="15">
      <t>ケイケン</t>
    </rPh>
    <rPh sb="15" eb="17">
      <t>ネンスウ</t>
    </rPh>
    <rPh sb="68" eb="69">
      <t>ダイ</t>
    </rPh>
    <rPh sb="70" eb="71">
      <t>ゴウ</t>
    </rPh>
    <rPh sb="71" eb="73">
      <t>ヨウシキ</t>
    </rPh>
    <rPh sb="87" eb="89">
      <t>ショグウ</t>
    </rPh>
    <rPh sb="89" eb="91">
      <t>カイゼン</t>
    </rPh>
    <rPh sb="91" eb="92">
      <t>トウ</t>
    </rPh>
    <rPh sb="92" eb="94">
      <t>カサン</t>
    </rPh>
    <rPh sb="101" eb="102">
      <t>ダイ</t>
    </rPh>
    <rPh sb="103" eb="104">
      <t>ゴウ</t>
    </rPh>
    <rPh sb="104" eb="106">
      <t>ヨウシキ</t>
    </rPh>
    <phoneticPr fontId="4"/>
  </si>
  <si>
    <t>　当該年度４月１日現在、産休・育休の職員がいる場合は有給・無休問わず記載すること。病休・休職の職員がいる場合は、有給の場合のみ記載していること。</t>
    <phoneticPr fontId="4"/>
  </si>
  <si>
    <t>％</t>
    <phoneticPr fontId="6"/>
  </si>
  <si>
    <t>選択</t>
    <rPh sb="0" eb="2">
      <t>センタク</t>
    </rPh>
    <phoneticPr fontId="7"/>
  </si>
  <si>
    <t>年</t>
    <rPh sb="0" eb="1">
      <t>ネン</t>
    </rPh>
    <phoneticPr fontId="6"/>
  </si>
  <si>
    <t>算定基準日</t>
    <rPh sb="0" eb="2">
      <t>サンテイ</t>
    </rPh>
    <rPh sb="2" eb="5">
      <t>キジュンビ</t>
    </rPh>
    <phoneticPr fontId="7"/>
  </si>
  <si>
    <t>氏　　　　名</t>
    <rPh sb="0" eb="1">
      <t>シ</t>
    </rPh>
    <rPh sb="5" eb="6">
      <t>メイ</t>
    </rPh>
    <phoneticPr fontId="6"/>
  </si>
  <si>
    <t>性別</t>
    <rPh sb="0" eb="2">
      <t>セイベツ</t>
    </rPh>
    <phoneticPr fontId="6"/>
  </si>
  <si>
    <t>生年月日</t>
    <rPh sb="0" eb="2">
      <t>セイネン</t>
    </rPh>
    <rPh sb="2" eb="4">
      <t>ガッピ</t>
    </rPh>
    <phoneticPr fontId="6"/>
  </si>
  <si>
    <t>職　種</t>
    <rPh sb="0" eb="1">
      <t>ショク</t>
    </rPh>
    <rPh sb="2" eb="3">
      <t>タネ</t>
    </rPh>
    <phoneticPr fontId="6"/>
  </si>
  <si>
    <t>ア</t>
    <phoneticPr fontId="6"/>
  </si>
  <si>
    <t>現に勤務する
施設・事業所の
経験年数</t>
    <rPh sb="0" eb="1">
      <t>ゲン</t>
    </rPh>
    <rPh sb="2" eb="4">
      <t>キンム</t>
    </rPh>
    <rPh sb="7" eb="9">
      <t>シセツ</t>
    </rPh>
    <rPh sb="10" eb="12">
      <t>ジギョウ</t>
    </rPh>
    <rPh sb="12" eb="13">
      <t>ショ</t>
    </rPh>
    <rPh sb="15" eb="17">
      <t>ケイケン</t>
    </rPh>
    <rPh sb="17" eb="19">
      <t>ネンスウ</t>
    </rPh>
    <phoneticPr fontId="6"/>
  </si>
  <si>
    <t>イ</t>
    <phoneticPr fontId="6"/>
  </si>
  <si>
    <t>その他の施設・
事業所の
総経験年数</t>
    <rPh sb="2" eb="3">
      <t>タ</t>
    </rPh>
    <rPh sb="4" eb="6">
      <t>シセツ</t>
    </rPh>
    <rPh sb="8" eb="10">
      <t>ジギョウ</t>
    </rPh>
    <rPh sb="10" eb="11">
      <t>ショ</t>
    </rPh>
    <rPh sb="13" eb="14">
      <t>ソウ</t>
    </rPh>
    <rPh sb="14" eb="16">
      <t>ケイケン</t>
    </rPh>
    <rPh sb="16" eb="18">
      <t>ネンスウ</t>
    </rPh>
    <phoneticPr fontId="6"/>
  </si>
  <si>
    <t>ウ</t>
    <phoneticPr fontId="6"/>
  </si>
  <si>
    <t>合計　ア＋イ</t>
    <rPh sb="0" eb="2">
      <t>ゴウケイ</t>
    </rPh>
    <phoneticPr fontId="6"/>
  </si>
  <si>
    <t>↓計算式①</t>
    <rPh sb="1" eb="3">
      <t>ケイサン</t>
    </rPh>
    <rPh sb="3" eb="4">
      <t>シキ</t>
    </rPh>
    <phoneticPr fontId="7"/>
  </si>
  <si>
    <t>計算式②</t>
    <rPh sb="0" eb="3">
      <t>ケイサンシキ</t>
    </rPh>
    <phoneticPr fontId="4"/>
  </si>
  <si>
    <t>7年以上のカウント式</t>
    <rPh sb="1" eb="4">
      <t>ネンイジョウ</t>
    </rPh>
    <rPh sb="9" eb="10">
      <t>シキ</t>
    </rPh>
    <phoneticPr fontId="4"/>
  </si>
  <si>
    <t>公定価格</t>
    <rPh sb="0" eb="2">
      <t>コウテイ</t>
    </rPh>
    <rPh sb="2" eb="4">
      <t>カカク</t>
    </rPh>
    <phoneticPr fontId="6"/>
  </si>
  <si>
    <t>か月</t>
    <rPh sb="1" eb="2">
      <t>ツキ</t>
    </rPh>
    <phoneticPr fontId="6"/>
  </si>
  <si>
    <t>人</t>
    <rPh sb="0" eb="1">
      <t>ニン</t>
    </rPh>
    <phoneticPr fontId="6"/>
  </si>
  <si>
    <t>Ｃ</t>
    <phoneticPr fontId="6"/>
  </si>
  <si>
    <t>区名</t>
    <rPh sb="0" eb="1">
      <t>ク</t>
    </rPh>
    <rPh sb="1" eb="2">
      <t>メイ</t>
    </rPh>
    <phoneticPr fontId="6"/>
  </si>
  <si>
    <t>賃金改善要件分</t>
    <rPh sb="0" eb="2">
      <t>チンギン</t>
    </rPh>
    <rPh sb="2" eb="4">
      <t>カイゼン</t>
    </rPh>
    <rPh sb="4" eb="6">
      <t>ヨウケン</t>
    </rPh>
    <rPh sb="6" eb="7">
      <t>ブン</t>
    </rPh>
    <phoneticPr fontId="4"/>
  </si>
  <si>
    <t>キャリアパス要件</t>
    <rPh sb="6" eb="8">
      <t>ヨウケン</t>
    </rPh>
    <phoneticPr fontId="4"/>
  </si>
  <si>
    <t>氏名</t>
    <phoneticPr fontId="4"/>
  </si>
  <si>
    <t>職種</t>
    <rPh sb="0" eb="2">
      <t>ショクシュ</t>
    </rPh>
    <phoneticPr fontId="4"/>
  </si>
  <si>
    <t>勤務開始日</t>
    <rPh sb="0" eb="2">
      <t>キンム</t>
    </rPh>
    <rPh sb="2" eb="5">
      <t>カイシビ</t>
    </rPh>
    <phoneticPr fontId="4"/>
  </si>
  <si>
    <t>その他の施設の経験年</t>
    <rPh sb="2" eb="3">
      <t>タ</t>
    </rPh>
    <rPh sb="4" eb="6">
      <t>シセツ</t>
    </rPh>
    <rPh sb="7" eb="9">
      <t>ケイケン</t>
    </rPh>
    <rPh sb="9" eb="10">
      <t>ネン</t>
    </rPh>
    <phoneticPr fontId="4"/>
  </si>
  <si>
    <t>その他の施設の経験月</t>
    <rPh sb="2" eb="3">
      <t>タ</t>
    </rPh>
    <rPh sb="4" eb="6">
      <t>シセツ</t>
    </rPh>
    <rPh sb="7" eb="9">
      <t>ケイケン</t>
    </rPh>
    <rPh sb="9" eb="10">
      <t>ツキ</t>
    </rPh>
    <phoneticPr fontId="4"/>
  </si>
  <si>
    <t>　</t>
    <phoneticPr fontId="4"/>
  </si>
  <si>
    <t>育休等</t>
    <rPh sb="0" eb="2">
      <t>イクキュウ</t>
    </rPh>
    <rPh sb="2" eb="3">
      <t>トウ</t>
    </rPh>
    <phoneticPr fontId="4"/>
  </si>
  <si>
    <t>変更あり</t>
    <rPh sb="0" eb="2">
      <t>ヘンコウ</t>
    </rPh>
    <phoneticPr fontId="4"/>
  </si>
  <si>
    <t>変更年月日</t>
    <rPh sb="0" eb="2">
      <t>ヘンコウ</t>
    </rPh>
    <rPh sb="2" eb="5">
      <t>ネンガッピ</t>
    </rPh>
    <phoneticPr fontId="4"/>
  </si>
  <si>
    <t>A票</t>
    <rPh sb="1" eb="2">
      <t>ヒョウ</t>
    </rPh>
    <phoneticPr fontId="4"/>
  </si>
  <si>
    <t>申請書</t>
    <rPh sb="0" eb="3">
      <t>シンセイショ</t>
    </rPh>
    <phoneticPr fontId="4"/>
  </si>
  <si>
    <t>B票</t>
    <rPh sb="1" eb="2">
      <t>ヒョウ</t>
    </rPh>
    <phoneticPr fontId="4"/>
  </si>
  <si>
    <t>変更後氏名</t>
    <rPh sb="0" eb="2">
      <t>ヘンコウ</t>
    </rPh>
    <rPh sb="2" eb="3">
      <t>ゴ</t>
    </rPh>
    <rPh sb="3" eb="5">
      <t>シメイ</t>
    </rPh>
    <phoneticPr fontId="4"/>
  </si>
  <si>
    <t>変更後職種</t>
    <rPh sb="0" eb="2">
      <t>ヘンコウ</t>
    </rPh>
    <rPh sb="2" eb="3">
      <t>ゴ</t>
    </rPh>
    <rPh sb="3" eb="5">
      <t>ショクシュ</t>
    </rPh>
    <phoneticPr fontId="4"/>
  </si>
  <si>
    <t>対象</t>
    <rPh sb="0" eb="2">
      <t>タイショウ</t>
    </rPh>
    <phoneticPr fontId="4"/>
  </si>
  <si>
    <t>対象人数</t>
    <rPh sb="0" eb="2">
      <t>タイショウ</t>
    </rPh>
    <rPh sb="2" eb="4">
      <t>ニンズウ</t>
    </rPh>
    <phoneticPr fontId="4"/>
  </si>
  <si>
    <t>〇</t>
    <phoneticPr fontId="4"/>
  </si>
  <si>
    <t>保育士</t>
    <rPh sb="0" eb="3">
      <t>ホイクシ</t>
    </rPh>
    <phoneticPr fontId="4"/>
  </si>
  <si>
    <t>その他の職員</t>
    <rPh sb="2" eb="3">
      <t>タ</t>
    </rPh>
    <rPh sb="4" eb="6">
      <t>ショクイン</t>
    </rPh>
    <phoneticPr fontId="4"/>
  </si>
  <si>
    <t>園長・施設長</t>
    <phoneticPr fontId="4"/>
  </si>
  <si>
    <t>副園長・教頭</t>
    <phoneticPr fontId="4"/>
  </si>
  <si>
    <t>保育教諭</t>
  </si>
  <si>
    <t>教諭</t>
    <phoneticPr fontId="4"/>
  </si>
  <si>
    <t>保育従事者（無資格）</t>
    <rPh sb="0" eb="2">
      <t>ホイク</t>
    </rPh>
    <rPh sb="2" eb="5">
      <t>ジュウジシャ</t>
    </rPh>
    <rPh sb="6" eb="9">
      <t>ムシカク</t>
    </rPh>
    <phoneticPr fontId="4"/>
  </si>
  <si>
    <t>栄養士</t>
    <rPh sb="0" eb="3">
      <t>エイヨウシ</t>
    </rPh>
    <phoneticPr fontId="4"/>
  </si>
  <si>
    <t>調理員</t>
    <rPh sb="0" eb="3">
      <t>チョウリイン</t>
    </rPh>
    <phoneticPr fontId="4"/>
  </si>
  <si>
    <t>保健師・助産師・看護師・准看護師</t>
    <rPh sb="0" eb="3">
      <t>ホケンシ</t>
    </rPh>
    <rPh sb="4" eb="7">
      <t>ジョサンシ</t>
    </rPh>
    <rPh sb="8" eb="11">
      <t>カンゴシ</t>
    </rPh>
    <rPh sb="12" eb="16">
      <t>ジュンカンゴシ</t>
    </rPh>
    <phoneticPr fontId="4"/>
  </si>
  <si>
    <t>事務職員</t>
    <rPh sb="0" eb="2">
      <t>ジム</t>
    </rPh>
    <rPh sb="2" eb="4">
      <t>ショクイン</t>
    </rPh>
    <phoneticPr fontId="4"/>
  </si>
  <si>
    <t>家庭的保育者</t>
    <rPh sb="0" eb="3">
      <t>カテイテキ</t>
    </rPh>
    <rPh sb="3" eb="6">
      <t>ホイクシャ</t>
    </rPh>
    <phoneticPr fontId="4"/>
  </si>
  <si>
    <t>家庭的保育補助者</t>
    <rPh sb="0" eb="3">
      <t>カテイテキ</t>
    </rPh>
    <rPh sb="3" eb="5">
      <t>ホイク</t>
    </rPh>
    <rPh sb="5" eb="8">
      <t>ホジョシャ</t>
    </rPh>
    <phoneticPr fontId="4"/>
  </si>
  <si>
    <t>子育て支援員</t>
    <rPh sb="0" eb="2">
      <t>コソダ</t>
    </rPh>
    <rPh sb="3" eb="5">
      <t>シエン</t>
    </rPh>
    <rPh sb="5" eb="6">
      <t>イン</t>
    </rPh>
    <phoneticPr fontId="4"/>
  </si>
  <si>
    <t>第１号様式の１</t>
    <phoneticPr fontId="6"/>
  </si>
  <si>
    <t>横浜市長</t>
    <rPh sb="0" eb="3">
      <t>ヨコハマシ</t>
    </rPh>
    <rPh sb="3" eb="4">
      <t>チョウ</t>
    </rPh>
    <phoneticPr fontId="6"/>
  </si>
  <si>
    <t>市町村名</t>
    <rPh sb="0" eb="1">
      <t>シ</t>
    </rPh>
    <rPh sb="1" eb="2">
      <t>マチ</t>
    </rPh>
    <rPh sb="2" eb="3">
      <t>ムラ</t>
    </rPh>
    <rPh sb="3" eb="4">
      <t>メイ</t>
    </rPh>
    <phoneticPr fontId="6"/>
  </si>
  <si>
    <t>横浜市</t>
    <rPh sb="0" eb="3">
      <t>ヨコハマシ</t>
    </rPh>
    <phoneticPr fontId="6"/>
  </si>
  <si>
    <t>区</t>
    <rPh sb="0" eb="1">
      <t>ク</t>
    </rPh>
    <phoneticPr fontId="6"/>
  </si>
  <si>
    <t>代表者職・氏名</t>
    <rPh sb="0" eb="2">
      <t>ダイヒョウ</t>
    </rPh>
    <rPh sb="2" eb="3">
      <t>シャ</t>
    </rPh>
    <rPh sb="3" eb="4">
      <t>ショク</t>
    </rPh>
    <rPh sb="5" eb="7">
      <t>シメイ</t>
    </rPh>
    <phoneticPr fontId="6"/>
  </si>
  <si>
    <t>　当該年度の処遇改善等加算Ⅰに係る加算率の認定について、次のとおり申請します。また、次の事項について相違ありません。</t>
    <rPh sb="1" eb="3">
      <t>トウガイ</t>
    </rPh>
    <rPh sb="3" eb="5">
      <t>ネンド</t>
    </rPh>
    <rPh sb="6" eb="8">
      <t>ショグウ</t>
    </rPh>
    <rPh sb="8" eb="10">
      <t>カイゼン</t>
    </rPh>
    <rPh sb="10" eb="11">
      <t>トウ</t>
    </rPh>
    <rPh sb="11" eb="13">
      <t>カサン</t>
    </rPh>
    <rPh sb="15" eb="16">
      <t>カカワ</t>
    </rPh>
    <rPh sb="17" eb="19">
      <t>カサン</t>
    </rPh>
    <rPh sb="19" eb="20">
      <t>リツ</t>
    </rPh>
    <rPh sb="21" eb="23">
      <t>ニンテイ</t>
    </rPh>
    <rPh sb="28" eb="29">
      <t>ツギ</t>
    </rPh>
    <rPh sb="33" eb="35">
      <t>シンセイ</t>
    </rPh>
    <rPh sb="42" eb="43">
      <t>ツギ</t>
    </rPh>
    <rPh sb="44" eb="46">
      <t>ジコウ</t>
    </rPh>
    <rPh sb="50" eb="52">
      <t>ソウイ</t>
    </rPh>
    <phoneticPr fontId="6"/>
  </si>
  <si>
    <t>（１）加算率</t>
    <rPh sb="3" eb="5">
      <t>カサン</t>
    </rPh>
    <rPh sb="5" eb="6">
      <t>リツ</t>
    </rPh>
    <phoneticPr fontId="4"/>
  </si>
  <si>
    <r>
      <t xml:space="preserve">②賃金改善要件分
</t>
    </r>
    <r>
      <rPr>
        <sz val="9"/>
        <rFont val="HGｺﾞｼｯｸM"/>
        <family val="3"/>
        <charset val="128"/>
      </rPr>
      <t>※③が否の場合は、キャリアパス要件分の値を減じること。</t>
    </r>
    <rPh sb="1" eb="3">
      <t>チンギン</t>
    </rPh>
    <rPh sb="3" eb="5">
      <t>カイゼン</t>
    </rPh>
    <rPh sb="5" eb="7">
      <t>ヨウケン</t>
    </rPh>
    <rPh sb="7" eb="8">
      <t>ブン</t>
    </rPh>
    <rPh sb="12" eb="13">
      <t>イナ</t>
    </rPh>
    <rPh sb="14" eb="16">
      <t>バアイ</t>
    </rPh>
    <rPh sb="24" eb="26">
      <t>ヨウケン</t>
    </rPh>
    <rPh sb="26" eb="27">
      <t>ブン</t>
    </rPh>
    <rPh sb="28" eb="29">
      <t>アタイ</t>
    </rPh>
    <rPh sb="30" eb="31">
      <t>ゲン</t>
    </rPh>
    <phoneticPr fontId="6"/>
  </si>
  <si>
    <t>加算率（①＋②）</t>
    <rPh sb="0" eb="3">
      <t>カサンリツ</t>
    </rPh>
    <phoneticPr fontId="6"/>
  </si>
  <si>
    <t>③キャリア
パス要件※</t>
    <rPh sb="8" eb="10">
      <t>ヨウケン</t>
    </rPh>
    <phoneticPr fontId="6"/>
  </si>
  <si>
    <t>※「適」で前年度から取組内容に変更がない場合を除き、第３号様式を添付すること。
※「否」の場合、②の割合から２％減じること。</t>
    <phoneticPr fontId="4"/>
  </si>
  <si>
    <t>Ａ</t>
    <phoneticPr fontId="6"/>
  </si>
  <si>
    <t>Ｂ</t>
    <phoneticPr fontId="6"/>
  </si>
  <si>
    <t>職員１人当り平均経験年数</t>
    <phoneticPr fontId="4"/>
  </si>
  <si>
    <t>【算式】Ｂ÷Ａ＝Ｃ（６月以上の端数は切り上げ）</t>
    <phoneticPr fontId="4"/>
  </si>
  <si>
    <t>現に勤務する施設・事業所で、直近の算定対象となった日</t>
    <rPh sb="0" eb="1">
      <t>ゲン</t>
    </rPh>
    <rPh sb="2" eb="4">
      <t>キンム</t>
    </rPh>
    <rPh sb="6" eb="8">
      <t>シセツ</t>
    </rPh>
    <rPh sb="9" eb="12">
      <t>ジギョウショ</t>
    </rPh>
    <rPh sb="14" eb="16">
      <t>チョッキン</t>
    </rPh>
    <rPh sb="17" eb="19">
      <t>サンテイ</t>
    </rPh>
    <rPh sb="19" eb="21">
      <t>タイショウ</t>
    </rPh>
    <rPh sb="25" eb="26">
      <t>ヒ</t>
    </rPh>
    <phoneticPr fontId="6"/>
  </si>
  <si>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6"/>
  </si>
  <si>
    <t>　　　当該年度４月１日現在、産休・育休の職員がいる場合は有給・無給問わず記載すること。</t>
    <rPh sb="33" eb="34">
      <t>ト</t>
    </rPh>
    <phoneticPr fontId="6"/>
  </si>
  <si>
    <t>　　　病休・休職の職員がいる場合は、有給の場合のみ記載すること。</t>
    <phoneticPr fontId="6"/>
  </si>
  <si>
    <t>　　　その他の社会福祉施設の総経験年数については、個々の履歴を確認の上、積算対象施設を記載した第１号様式の２及び３を</t>
    <rPh sb="54" eb="55">
      <t>オヨ</t>
    </rPh>
    <phoneticPr fontId="6"/>
  </si>
  <si>
    <t>　　　別途提出していること。</t>
    <phoneticPr fontId="4"/>
  </si>
  <si>
    <t>※３　平均経験年数は、６か月以上の端数は１年とし、６か月未満の端数は切り捨てとする。</t>
    <rPh sb="5" eb="7">
      <t>ケイケン</t>
    </rPh>
    <phoneticPr fontId="6"/>
  </si>
  <si>
    <t>※４　職員処遇改善費の対象となる人数は、職種が「保育士」「保育教諭」「教諭」「保健師・助産師・看護師・准看護師」で、</t>
    <rPh sb="3" eb="5">
      <t>ショクイン</t>
    </rPh>
    <rPh sb="5" eb="7">
      <t>ショグウ</t>
    </rPh>
    <rPh sb="7" eb="9">
      <t>カイゼン</t>
    </rPh>
    <rPh sb="9" eb="10">
      <t>ヒ</t>
    </rPh>
    <rPh sb="11" eb="13">
      <t>タイショウ</t>
    </rPh>
    <rPh sb="16" eb="18">
      <t>ニンズウ</t>
    </rPh>
    <rPh sb="20" eb="22">
      <t>ショクシュ</t>
    </rPh>
    <rPh sb="24" eb="26">
      <t>ホイク</t>
    </rPh>
    <rPh sb="26" eb="27">
      <t>シ</t>
    </rPh>
    <rPh sb="29" eb="31">
      <t>ホイク</t>
    </rPh>
    <rPh sb="31" eb="33">
      <t>キョウユ</t>
    </rPh>
    <rPh sb="35" eb="37">
      <t>キョウユ</t>
    </rPh>
    <rPh sb="39" eb="42">
      <t>ホケンシ</t>
    </rPh>
    <rPh sb="43" eb="46">
      <t>ジョサンシ</t>
    </rPh>
    <rPh sb="47" eb="50">
      <t>カンゴシ</t>
    </rPh>
    <rPh sb="51" eb="55">
      <t>ジュンカンゴシ</t>
    </rPh>
    <phoneticPr fontId="6"/>
  </si>
  <si>
    <t>　　　経験年数が７年０か月以上の職員とする。</t>
    <phoneticPr fontId="6"/>
  </si>
  <si>
    <t>第１号様式の２</t>
    <rPh sb="0" eb="1">
      <t>ダイ</t>
    </rPh>
    <rPh sb="2" eb="3">
      <t>ゴウ</t>
    </rPh>
    <rPh sb="3" eb="5">
      <t>ヨウシキ</t>
    </rPh>
    <phoneticPr fontId="4"/>
  </si>
  <si>
    <t>職員履歴報告書（処遇改善等加算Ⅰ）（A票）</t>
    <rPh sb="0" eb="2">
      <t>ショクイン</t>
    </rPh>
    <rPh sb="2" eb="4">
      <t>リレキ</t>
    </rPh>
    <rPh sb="4" eb="7">
      <t>ホウコクショ</t>
    </rPh>
    <rPh sb="8" eb="10">
      <t>ショグウ</t>
    </rPh>
    <rPh sb="10" eb="12">
      <t>カイゼン</t>
    </rPh>
    <rPh sb="12" eb="13">
      <t>トウ</t>
    </rPh>
    <rPh sb="13" eb="15">
      <t>カサン</t>
    </rPh>
    <rPh sb="19" eb="20">
      <t>ヒョウ</t>
    </rPh>
    <phoneticPr fontId="6"/>
  </si>
  <si>
    <t xml:space="preserve">ＮＯ
</t>
    <phoneticPr fontId="6"/>
  </si>
  <si>
    <t>秘</t>
    <rPh sb="0" eb="1">
      <t>ヒミツ</t>
    </rPh>
    <phoneticPr fontId="6"/>
  </si>
  <si>
    <t>※ＮＯ欄は記入しないでください</t>
    <rPh sb="3" eb="4">
      <t>ラン</t>
    </rPh>
    <rPh sb="5" eb="7">
      <t>キニュウ</t>
    </rPh>
    <phoneticPr fontId="6"/>
  </si>
  <si>
    <t>【現在の勤務施設・状況】</t>
    <rPh sb="1" eb="3">
      <t>ゲンザイ</t>
    </rPh>
    <rPh sb="4" eb="6">
      <t>キンム</t>
    </rPh>
    <rPh sb="6" eb="8">
      <t>シセツ</t>
    </rPh>
    <rPh sb="9" eb="11">
      <t>ジョウキョウ</t>
    </rPh>
    <phoneticPr fontId="6"/>
  </si>
  <si>
    <t>施 設 名</t>
    <rPh sb="0" eb="3">
      <t>シセツ</t>
    </rPh>
    <rPh sb="4" eb="5">
      <t>メイ</t>
    </rPh>
    <phoneticPr fontId="6"/>
  </si>
  <si>
    <t>(ﾌﾘｶﾞﾅ)
氏　名</t>
    <rPh sb="9" eb="10">
      <t>シ</t>
    </rPh>
    <rPh sb="11" eb="12">
      <t>メイ</t>
    </rPh>
    <phoneticPr fontId="6"/>
  </si>
  <si>
    <t>↓選択</t>
    <rPh sb="1" eb="3">
      <t>センタク</t>
    </rPh>
    <phoneticPr fontId="7"/>
  </si>
  <si>
    <t>年</t>
    <rPh sb="0" eb="1">
      <t>ネン</t>
    </rPh>
    <phoneticPr fontId="7"/>
  </si>
  <si>
    <t>月</t>
    <rPh sb="0" eb="1">
      <t>ツキ</t>
    </rPh>
    <phoneticPr fontId="7"/>
  </si>
  <si>
    <t>日</t>
    <rPh sb="0" eb="1">
      <t>ヒ</t>
    </rPh>
    <phoneticPr fontId="7"/>
  </si>
  <si>
    <t>資 格 欄</t>
    <rPh sb="0" eb="3">
      <t>シカク</t>
    </rPh>
    <rPh sb="4" eb="5">
      <t>ラン</t>
    </rPh>
    <phoneticPr fontId="6"/>
  </si>
  <si>
    <t>資 格 の 種 類</t>
    <rPh sb="0" eb="3">
      <t>シカク</t>
    </rPh>
    <rPh sb="6" eb="9">
      <t>シュルイ</t>
    </rPh>
    <phoneticPr fontId="6"/>
  </si>
  <si>
    <t>取 得 年 月 日</t>
    <rPh sb="0" eb="3">
      <t>シュトク</t>
    </rPh>
    <rPh sb="4" eb="9">
      <t>ネンガッピ</t>
    </rPh>
    <phoneticPr fontId="6"/>
  </si>
  <si>
    <t>表 彰 欄</t>
    <rPh sb="0" eb="3">
      <t>ヒョウショウ</t>
    </rPh>
    <rPh sb="4" eb="5">
      <t>ラン</t>
    </rPh>
    <phoneticPr fontId="6"/>
  </si>
  <si>
    <t>表 彰 の 種 類</t>
    <rPh sb="0" eb="3">
      <t>ヒョウショウ</t>
    </rPh>
    <rPh sb="6" eb="9">
      <t>シュルイ</t>
    </rPh>
    <phoneticPr fontId="6"/>
  </si>
  <si>
    <t>受 賞 年 月 日</t>
    <rPh sb="0" eb="3">
      <t>ジュショウ</t>
    </rPh>
    <rPh sb="4" eb="9">
      <t>ネンガッピ</t>
    </rPh>
    <phoneticPr fontId="6"/>
  </si>
  <si>
    <t>↓選択</t>
    <rPh sb="1" eb="3">
      <t>センタク</t>
    </rPh>
    <phoneticPr fontId="6"/>
  </si>
  <si>
    <t>※国や市の表彰者の推薦のための参考とさせていただく場合があります。</t>
    <rPh sb="1" eb="2">
      <t>クニ</t>
    </rPh>
    <rPh sb="3" eb="4">
      <t>シ</t>
    </rPh>
    <rPh sb="5" eb="8">
      <t>ヒョウショウシャ</t>
    </rPh>
    <rPh sb="9" eb="11">
      <t>スイセン</t>
    </rPh>
    <rPh sb="15" eb="17">
      <t>サンコウ</t>
    </rPh>
    <rPh sb="25" eb="27">
      <t>バアイ</t>
    </rPh>
    <phoneticPr fontId="6"/>
  </si>
  <si>
    <r>
      <t>【その他の施設の勤務履歴】</t>
    </r>
    <r>
      <rPr>
        <sz val="11"/>
        <rFont val="ＭＳ Ｐ明朝"/>
        <family val="1"/>
        <charset val="128"/>
      </rPr>
      <t/>
    </r>
    <rPh sb="3" eb="4">
      <t>タ</t>
    </rPh>
    <rPh sb="5" eb="7">
      <t>シセツ</t>
    </rPh>
    <rPh sb="8" eb="10">
      <t>キンム</t>
    </rPh>
    <rPh sb="10" eb="12">
      <t>リレキ</t>
    </rPh>
    <phoneticPr fontId="6"/>
  </si>
  <si>
    <t>注１）　積算対象の施設における勤務歴のみ記入すること。</t>
    <rPh sb="0" eb="1">
      <t>チュウ</t>
    </rPh>
    <rPh sb="4" eb="6">
      <t>セキサン</t>
    </rPh>
    <rPh sb="6" eb="8">
      <t>タイショウ</t>
    </rPh>
    <rPh sb="9" eb="11">
      <t>シセツ</t>
    </rPh>
    <rPh sb="15" eb="17">
      <t>キンム</t>
    </rPh>
    <rPh sb="17" eb="18">
      <t>レキ</t>
    </rPh>
    <rPh sb="20" eb="22">
      <t>キニュウ</t>
    </rPh>
    <phoneticPr fontId="4"/>
  </si>
  <si>
    <t>注２）　自施設での過去の勤務歴も記入すること。</t>
    <rPh sb="0" eb="1">
      <t>チュウ</t>
    </rPh>
    <rPh sb="4" eb="5">
      <t>ジ</t>
    </rPh>
    <rPh sb="5" eb="7">
      <t>シセツ</t>
    </rPh>
    <rPh sb="9" eb="11">
      <t>カコ</t>
    </rPh>
    <rPh sb="12" eb="14">
      <t>キンム</t>
    </rPh>
    <rPh sb="14" eb="15">
      <t>レキ</t>
    </rPh>
    <rPh sb="16" eb="18">
      <t>キニュウ</t>
    </rPh>
    <phoneticPr fontId="4"/>
  </si>
  <si>
    <t>注５）　常勤職員又は１日６時間かつ月20日以上勤務していた施設のみ記入すること。</t>
    <rPh sb="0" eb="1">
      <t>チュウ</t>
    </rPh>
    <rPh sb="4" eb="6">
      <t>ジョウキン</t>
    </rPh>
    <rPh sb="6" eb="8">
      <t>ショクイン</t>
    </rPh>
    <rPh sb="8" eb="9">
      <t>マタ</t>
    </rPh>
    <rPh sb="11" eb="12">
      <t>ニチ</t>
    </rPh>
    <rPh sb="13" eb="15">
      <t>ジカン</t>
    </rPh>
    <rPh sb="17" eb="18">
      <t>ゲツ</t>
    </rPh>
    <rPh sb="20" eb="21">
      <t>ニチ</t>
    </rPh>
    <rPh sb="21" eb="23">
      <t>イジョウ</t>
    </rPh>
    <rPh sb="23" eb="25">
      <t>キンム</t>
    </rPh>
    <rPh sb="29" eb="31">
      <t>シセツ</t>
    </rPh>
    <rPh sb="33" eb="35">
      <t>キニュウ</t>
    </rPh>
    <phoneticPr fontId="4"/>
  </si>
  <si>
    <t>右記の年数を別紙様式１の対象者の
イ「その他の施設・事業所の経験年数」に記入</t>
    <rPh sb="0" eb="2">
      <t>ウキ</t>
    </rPh>
    <rPh sb="3" eb="5">
      <t>ネンスウ</t>
    </rPh>
    <rPh sb="6" eb="8">
      <t>ベッシ</t>
    </rPh>
    <rPh sb="8" eb="10">
      <t>ヨウシキ</t>
    </rPh>
    <rPh sb="12" eb="15">
      <t>タイショウシャ</t>
    </rPh>
    <rPh sb="21" eb="22">
      <t>ホカ</t>
    </rPh>
    <rPh sb="23" eb="25">
      <t>シセツ</t>
    </rPh>
    <rPh sb="26" eb="29">
      <t>ジギョウショ</t>
    </rPh>
    <rPh sb="30" eb="32">
      <t>ケイケン</t>
    </rPh>
    <rPh sb="32" eb="34">
      <t>ネンスウ</t>
    </rPh>
    <rPh sb="36" eb="38">
      <t>キニュウ</t>
    </rPh>
    <phoneticPr fontId="7"/>
  </si>
  <si>
    <t>⇒</t>
    <phoneticPr fontId="7"/>
  </si>
  <si>
    <t>その他の施設・事業所の
総経験年数</t>
    <rPh sb="2" eb="3">
      <t>ホカ</t>
    </rPh>
    <rPh sb="4" eb="6">
      <t>シセツ</t>
    </rPh>
    <rPh sb="7" eb="10">
      <t>ジギョウショ</t>
    </rPh>
    <rPh sb="12" eb="13">
      <t>ソウ</t>
    </rPh>
    <phoneticPr fontId="7"/>
  </si>
  <si>
    <t>か
月</t>
    <rPh sb="2" eb="3">
      <t>ツキ</t>
    </rPh>
    <phoneticPr fontId="7"/>
  </si>
  <si>
    <t>①</t>
    <phoneticPr fontId="6"/>
  </si>
  <si>
    <t>施設名称</t>
    <rPh sb="0" eb="2">
      <t>シセツ</t>
    </rPh>
    <rPh sb="2" eb="4">
      <t>メイショウ</t>
    </rPh>
    <phoneticPr fontId="6"/>
  </si>
  <si>
    <t>所在地</t>
    <rPh sb="0" eb="3">
      <t>ショザイチ</t>
    </rPh>
    <phoneticPr fontId="6"/>
  </si>
  <si>
    <t>職　　種</t>
    <rPh sb="0" eb="1">
      <t>ショク</t>
    </rPh>
    <rPh sb="3" eb="4">
      <t>タネ</t>
    </rPh>
    <phoneticPr fontId="6"/>
  </si>
  <si>
    <t>勤務期間</t>
    <rPh sb="0" eb="2">
      <t>キンム</t>
    </rPh>
    <rPh sb="2" eb="4">
      <t>キカン</t>
    </rPh>
    <phoneticPr fontId="7"/>
  </si>
  <si>
    <t>～</t>
    <phoneticPr fontId="7"/>
  </si>
  <si>
    <t>施設①
の経験年数</t>
    <rPh sb="0" eb="2">
      <t>シセツ</t>
    </rPh>
    <rPh sb="5" eb="7">
      <t>ケイケン</t>
    </rPh>
    <rPh sb="7" eb="9">
      <t>ネンスウ</t>
    </rPh>
    <phoneticPr fontId="7"/>
  </si>
  <si>
    <t>支援法第30条１項第４号の件</t>
    <rPh sb="0" eb="2">
      <t>シエン</t>
    </rPh>
    <rPh sb="2" eb="3">
      <t>ホウ</t>
    </rPh>
    <rPh sb="3" eb="4">
      <t>ダイ</t>
    </rPh>
    <rPh sb="6" eb="7">
      <t>ジョウ</t>
    </rPh>
    <rPh sb="8" eb="9">
      <t>コウ</t>
    </rPh>
    <rPh sb="9" eb="10">
      <t>ダイ</t>
    </rPh>
    <rPh sb="11" eb="12">
      <t>ゴウ</t>
    </rPh>
    <rPh sb="13" eb="14">
      <t>ケン</t>
    </rPh>
    <phoneticPr fontId="4"/>
  </si>
  <si>
    <t>②</t>
    <phoneticPr fontId="6"/>
  </si>
  <si>
    <t>↓計算式</t>
    <rPh sb="1" eb="3">
      <t>ケイサン</t>
    </rPh>
    <rPh sb="3" eb="4">
      <t>シキ</t>
    </rPh>
    <phoneticPr fontId="7"/>
  </si>
  <si>
    <t>施設②
の経験年数</t>
    <rPh sb="0" eb="2">
      <t>シセツ</t>
    </rPh>
    <rPh sb="5" eb="7">
      <t>ケイケン</t>
    </rPh>
    <rPh sb="7" eb="9">
      <t>ネンスウ</t>
    </rPh>
    <phoneticPr fontId="7"/>
  </si>
  <si>
    <t>③</t>
    <phoneticPr fontId="6"/>
  </si>
  <si>
    <t>施設③
の経験年数</t>
    <rPh sb="0" eb="2">
      <t>シセツ</t>
    </rPh>
    <rPh sb="5" eb="7">
      <t>ケイケン</t>
    </rPh>
    <rPh sb="7" eb="9">
      <t>ネンスウ</t>
    </rPh>
    <phoneticPr fontId="7"/>
  </si>
  <si>
    <t>④</t>
    <phoneticPr fontId="6"/>
  </si>
  <si>
    <t>施設④
の経験年数</t>
    <rPh sb="0" eb="2">
      <t>シセツ</t>
    </rPh>
    <rPh sb="5" eb="7">
      <t>ケイケン</t>
    </rPh>
    <rPh sb="7" eb="9">
      <t>ネンスウ</t>
    </rPh>
    <phoneticPr fontId="7"/>
  </si>
  <si>
    <t>⑤</t>
    <phoneticPr fontId="6"/>
  </si>
  <si>
    <t>施設⑤
の経験年数</t>
    <rPh sb="0" eb="2">
      <t>シセツ</t>
    </rPh>
    <phoneticPr fontId="7"/>
  </si>
  <si>
    <t>⑥</t>
    <phoneticPr fontId="6"/>
  </si>
  <si>
    <t>施設⑥
の経験年数</t>
    <rPh sb="0" eb="2">
      <t>シセツ</t>
    </rPh>
    <phoneticPr fontId="7"/>
  </si>
  <si>
    <t>⑦</t>
    <phoneticPr fontId="6"/>
  </si>
  <si>
    <t>施設⑦
の経験年数</t>
    <rPh sb="0" eb="2">
      <t>シセツ</t>
    </rPh>
    <phoneticPr fontId="7"/>
  </si>
  <si>
    <t>⑧</t>
    <phoneticPr fontId="6"/>
  </si>
  <si>
    <t>施設⑧
の経験年数</t>
    <rPh sb="0" eb="2">
      <t>シセツ</t>
    </rPh>
    <phoneticPr fontId="7"/>
  </si>
  <si>
    <t>⑩</t>
    <phoneticPr fontId="6"/>
  </si>
  <si>
    <t>第１号様式の３</t>
    <rPh sb="0" eb="1">
      <t>ダイ</t>
    </rPh>
    <rPh sb="2" eb="3">
      <t>ゴウ</t>
    </rPh>
    <rPh sb="3" eb="5">
      <t>ヨウシキ</t>
    </rPh>
    <phoneticPr fontId="4"/>
  </si>
  <si>
    <t>職員状況報告書（処遇改善等加算Ⅰ）（B票）</t>
    <rPh sb="0" eb="2">
      <t>ショクイン</t>
    </rPh>
    <rPh sb="2" eb="4">
      <t>ジョウキョウ</t>
    </rPh>
    <rPh sb="4" eb="7">
      <t>ホウコクショ</t>
    </rPh>
    <rPh sb="8" eb="10">
      <t>ショグウ</t>
    </rPh>
    <rPh sb="10" eb="12">
      <t>カイゼン</t>
    </rPh>
    <rPh sb="12" eb="13">
      <t>トウ</t>
    </rPh>
    <rPh sb="13" eb="15">
      <t>カサン</t>
    </rPh>
    <rPh sb="19" eb="20">
      <t>ヒョウ</t>
    </rPh>
    <phoneticPr fontId="4"/>
  </si>
  <si>
    <t>横浜市長</t>
    <rPh sb="0" eb="2">
      <t>ヨコハマ</t>
    </rPh>
    <rPh sb="2" eb="4">
      <t>シチョウ</t>
    </rPh>
    <phoneticPr fontId="4"/>
  </si>
  <si>
    <t>市町村</t>
    <rPh sb="0" eb="3">
      <t>シチョウソン</t>
    </rPh>
    <phoneticPr fontId="4"/>
  </si>
  <si>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</si>
  <si>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</si>
  <si>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代表者職・氏名</t>
    <rPh sb="0" eb="3">
      <t>ダイヒョウシャ</t>
    </rPh>
    <rPh sb="3" eb="4">
      <t>ショク</t>
    </rPh>
    <rPh sb="5" eb="7">
      <t>シメイ</t>
    </rPh>
    <phoneticPr fontId="4"/>
  </si>
  <si>
    <t>氏名</t>
    <rPh sb="0" eb="2">
      <t>シメイ</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</si>
  <si>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</si>
  <si>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</si>
  <si>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</si>
  <si>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備考</t>
    <rPh sb="0" eb="2">
      <t>ビコウ</t>
    </rPh>
    <phoneticPr fontId="4"/>
  </si>
  <si>
    <t>注１）</t>
    <rPh sb="0" eb="1">
      <t>チュウ</t>
    </rPh>
    <phoneticPr fontId="4"/>
  </si>
  <si>
    <t>　同一法人経営の施設・事業所での異動は「異動」とすること。</t>
    <rPh sb="1" eb="3">
      <t>ドウイツ</t>
    </rPh>
    <rPh sb="3" eb="5">
      <t>ホウジン</t>
    </rPh>
    <rPh sb="5" eb="7">
      <t>ケイエイ</t>
    </rPh>
    <rPh sb="8" eb="10">
      <t>シセツ</t>
    </rPh>
    <rPh sb="11" eb="14">
      <t>ジギョウショ</t>
    </rPh>
    <rPh sb="16" eb="18">
      <t>イドウ</t>
    </rPh>
    <rPh sb="20" eb="22">
      <t>イドウ</t>
    </rPh>
    <phoneticPr fontId="4"/>
  </si>
  <si>
    <t>注２）</t>
    <rPh sb="0" eb="1">
      <t>チュウ</t>
    </rPh>
    <phoneticPr fontId="4"/>
  </si>
  <si>
    <t>変更日　開始</t>
    <rPh sb="0" eb="2">
      <t>ヘンコウ</t>
    </rPh>
    <rPh sb="2" eb="3">
      <t>ヒ</t>
    </rPh>
    <rPh sb="4" eb="6">
      <t>カイシ</t>
    </rPh>
    <phoneticPr fontId="4"/>
  </si>
  <si>
    <t>変更日　終了</t>
    <rPh sb="0" eb="3">
      <t>ヘンコウビ</t>
    </rPh>
    <rPh sb="4" eb="6">
      <t>シュウリョウ</t>
    </rPh>
    <phoneticPr fontId="4"/>
  </si>
  <si>
    <t>産育休</t>
    <rPh sb="0" eb="1">
      <t>サン</t>
    </rPh>
    <rPh sb="1" eb="3">
      <t>イクキュウ</t>
    </rPh>
    <phoneticPr fontId="4"/>
  </si>
  <si>
    <t>その他</t>
    <rPh sb="2" eb="3">
      <t>タ</t>
    </rPh>
    <phoneticPr fontId="4"/>
  </si>
  <si>
    <t>理事長</t>
    <rPh sb="0" eb="3">
      <t>リジチョウ</t>
    </rPh>
    <phoneticPr fontId="4"/>
  </si>
  <si>
    <t>園長</t>
    <rPh sb="0" eb="2">
      <t>エンチョウ</t>
    </rPh>
    <phoneticPr fontId="4"/>
  </si>
  <si>
    <t>代表取締役</t>
    <rPh sb="0" eb="2">
      <t>ダイヒョウ</t>
    </rPh>
    <rPh sb="2" eb="5">
      <t>トリシマリヤク</t>
    </rPh>
    <phoneticPr fontId="4"/>
  </si>
  <si>
    <t>代表理事</t>
    <rPh sb="0" eb="2">
      <t>ダイヒョウ</t>
    </rPh>
    <rPh sb="2" eb="4">
      <t>リジ</t>
    </rPh>
    <phoneticPr fontId="4"/>
  </si>
  <si>
    <t>異動</t>
    <rPh sb="0" eb="2">
      <t>イドウ</t>
    </rPh>
    <phoneticPr fontId="4"/>
  </si>
  <si>
    <t>退職</t>
    <phoneticPr fontId="4"/>
  </si>
  <si>
    <t>　</t>
    <phoneticPr fontId="4"/>
  </si>
  <si>
    <t>氏名</t>
  </si>
  <si>
    <t>退職</t>
    <rPh sb="0" eb="2">
      <t>タイショク</t>
    </rPh>
    <phoneticPr fontId="4"/>
  </si>
  <si>
    <t>勤務時間の短縮により算定対象外となる</t>
    <rPh sb="0" eb="2">
      <t>キンム</t>
    </rPh>
    <rPh sb="2" eb="4">
      <t>ジカン</t>
    </rPh>
    <rPh sb="5" eb="7">
      <t>タンシュク</t>
    </rPh>
    <rPh sb="10" eb="12">
      <t>サンテイ</t>
    </rPh>
    <rPh sb="12" eb="14">
      <t>タイショウ</t>
    </rPh>
    <rPh sb="14" eb="15">
      <t>ガイ</t>
    </rPh>
    <phoneticPr fontId="4"/>
  </si>
  <si>
    <t>アの年</t>
    <rPh sb="2" eb="3">
      <t>ネン</t>
    </rPh>
    <phoneticPr fontId="4"/>
  </si>
  <si>
    <t>アの月</t>
    <rPh sb="2" eb="3">
      <t>ツキ</t>
    </rPh>
    <phoneticPr fontId="4"/>
  </si>
  <si>
    <t>イの年</t>
    <rPh sb="2" eb="3">
      <t>ネン</t>
    </rPh>
    <phoneticPr fontId="4"/>
  </si>
  <si>
    <t>イの月</t>
    <rPh sb="2" eb="3">
      <t>ツキ</t>
    </rPh>
    <phoneticPr fontId="4"/>
  </si>
  <si>
    <t>ウの年</t>
    <rPh sb="2" eb="3">
      <t>ネン</t>
    </rPh>
    <phoneticPr fontId="4"/>
  </si>
  <si>
    <t>ウの月</t>
    <rPh sb="2" eb="3">
      <t>ツキ</t>
    </rPh>
    <phoneticPr fontId="4"/>
  </si>
  <si>
    <t>代表社員</t>
    <rPh sb="0" eb="2">
      <t>ダイヒョウ</t>
    </rPh>
    <rPh sb="2" eb="4">
      <t>シャイン</t>
    </rPh>
    <phoneticPr fontId="4"/>
  </si>
  <si>
    <t>施設番号</t>
    <phoneticPr fontId="4"/>
  </si>
  <si>
    <t>新設・番号変更</t>
    <rPh sb="0" eb="2">
      <t>シンセツ</t>
    </rPh>
    <rPh sb="3" eb="5">
      <t>バンゴウ</t>
    </rPh>
    <rPh sb="5" eb="7">
      <t>ヘンコウ</t>
    </rPh>
    <phoneticPr fontId="4"/>
  </si>
  <si>
    <t>施設・事業区分（名称）</t>
  </si>
  <si>
    <t>施設・事業所名</t>
    <phoneticPr fontId="4"/>
  </si>
  <si>
    <t>施設住所区コード（名称）</t>
  </si>
  <si>
    <t>平均経験年数</t>
    <rPh sb="0" eb="2">
      <t>ヘイキン</t>
    </rPh>
    <rPh sb="2" eb="4">
      <t>ケイケン</t>
    </rPh>
    <rPh sb="4" eb="6">
      <t>ネンスウ</t>
    </rPh>
    <phoneticPr fontId="4"/>
  </si>
  <si>
    <t>基礎分</t>
    <rPh sb="0" eb="2">
      <t>キソ</t>
    </rPh>
    <rPh sb="2" eb="3">
      <t>ブン</t>
    </rPh>
    <phoneticPr fontId="4"/>
  </si>
  <si>
    <t>請求コード</t>
    <rPh sb="0" eb="2">
      <t>セイキュウ</t>
    </rPh>
    <phoneticPr fontId="4"/>
  </si>
  <si>
    <t>キャリアパス要件分</t>
    <rPh sb="6" eb="8">
      <t>ヨウケン</t>
    </rPh>
    <rPh sb="8" eb="9">
      <t>ブン</t>
    </rPh>
    <phoneticPr fontId="4"/>
  </si>
  <si>
    <t>合計</t>
    <rPh sb="0" eb="2">
      <t>ゴウケイ</t>
    </rPh>
    <phoneticPr fontId="4"/>
  </si>
  <si>
    <t>代表職</t>
    <rPh sb="0" eb="2">
      <t>ダイヒョウ</t>
    </rPh>
    <rPh sb="2" eb="3">
      <t>ショク</t>
    </rPh>
    <phoneticPr fontId="6"/>
  </si>
  <si>
    <t>代表者氏名</t>
    <rPh sb="0" eb="3">
      <t>ダイヒョウシャ</t>
    </rPh>
    <rPh sb="3" eb="5">
      <t>シメイ</t>
    </rPh>
    <phoneticPr fontId="6"/>
  </si>
  <si>
    <t>変更前氏名</t>
    <rPh sb="0" eb="2">
      <t>ヘンコウ</t>
    </rPh>
    <rPh sb="2" eb="3">
      <t>マエ</t>
    </rPh>
    <phoneticPr fontId="4"/>
  </si>
  <si>
    <t>変更前職種</t>
    <rPh sb="0" eb="2">
      <t>ヘンコウ</t>
    </rPh>
    <rPh sb="2" eb="3">
      <t>マエ</t>
    </rPh>
    <rPh sb="3" eb="5">
      <t>ショクシュ</t>
    </rPh>
    <phoneticPr fontId="4"/>
  </si>
  <si>
    <t>削除対象</t>
    <rPh sb="0" eb="2">
      <t>サクジョ</t>
    </rPh>
    <rPh sb="2" eb="4">
      <t>タイショウ</t>
    </rPh>
    <phoneticPr fontId="4"/>
  </si>
  <si>
    <t>氏名変更</t>
    <rPh sb="0" eb="2">
      <t>シメイ</t>
    </rPh>
    <rPh sb="2" eb="4">
      <t>ヘンコウ</t>
    </rPh>
    <phoneticPr fontId="4"/>
  </si>
  <si>
    <t>職種変更</t>
    <rPh sb="0" eb="2">
      <t>ショクシュ</t>
    </rPh>
    <rPh sb="2" eb="4">
      <t>ヘンコウ</t>
    </rPh>
    <phoneticPr fontId="4"/>
  </si>
  <si>
    <t>病休（有給）</t>
    <rPh sb="0" eb="2">
      <t>ビョウキュウ</t>
    </rPh>
    <rPh sb="3" eb="5">
      <t>ユウキュウ</t>
    </rPh>
    <phoneticPr fontId="4"/>
  </si>
  <si>
    <t>休職（有給）</t>
    <rPh sb="0" eb="2">
      <t>キュウショク</t>
    </rPh>
    <rPh sb="3" eb="5">
      <t>ユウキュウ</t>
    </rPh>
    <phoneticPr fontId="4"/>
  </si>
  <si>
    <t>勤務開始日
（現に勤務する施設・事業所で、直近の算定対象となった日）</t>
    <rPh sb="0" eb="2">
      <t>キンム</t>
    </rPh>
    <rPh sb="2" eb="5">
      <t>カイシビ</t>
    </rPh>
    <phoneticPr fontId="4"/>
  </si>
  <si>
    <t>別事業専任</t>
    <rPh sb="0" eb="5">
      <t>ベツジギョウセンニン</t>
    </rPh>
    <phoneticPr fontId="4"/>
  </si>
  <si>
    <t>Ａ/B票</t>
    <phoneticPr fontId="4"/>
  </si>
  <si>
    <t>⑪</t>
    <phoneticPr fontId="6"/>
  </si>
  <si>
    <t>⑫</t>
    <phoneticPr fontId="6"/>
  </si>
  <si>
    <t>⑬</t>
    <phoneticPr fontId="6"/>
  </si>
  <si>
    <t>⑭</t>
    <phoneticPr fontId="6"/>
  </si>
  <si>
    <t>⑮</t>
    <phoneticPr fontId="6"/>
  </si>
  <si>
    <t>⑨</t>
    <phoneticPr fontId="6"/>
  </si>
  <si>
    <t>※２　経験年月数は、当年度４月１日現在により算定する。新たな職員の職歴証明書、年金加入記録等の写しの確認を含め、</t>
    <rPh sb="3" eb="5">
      <t>ケイケン</t>
    </rPh>
    <rPh sb="27" eb="28">
      <t>アラ</t>
    </rPh>
    <rPh sb="30" eb="32">
      <t>ショクイン</t>
    </rPh>
    <rPh sb="47" eb="48">
      <t>ウツ</t>
    </rPh>
    <rPh sb="50" eb="52">
      <t>カクニン</t>
    </rPh>
    <rPh sb="53" eb="54">
      <t>フク</t>
    </rPh>
    <phoneticPr fontId="6"/>
  </si>
  <si>
    <r>
      <t xml:space="preserve">①基礎分
</t>
    </r>
    <r>
      <rPr>
        <sz val="10"/>
        <rFont val="HGｺﾞｼｯｸM"/>
        <family val="3"/>
        <charset val="128"/>
      </rPr>
      <t>（平均経験年数に基づき設定）</t>
    </r>
    <rPh sb="1" eb="3">
      <t>キソ</t>
    </rPh>
    <rPh sb="3" eb="4">
      <t>ブン</t>
    </rPh>
    <rPh sb="6" eb="8">
      <t>ヘイキン</t>
    </rPh>
    <rPh sb="8" eb="10">
      <t>ケイケン</t>
    </rPh>
    <rPh sb="10" eb="12">
      <t>ネンスウ</t>
    </rPh>
    <rPh sb="13" eb="14">
      <t>モト</t>
    </rPh>
    <rPh sb="16" eb="18">
      <t>セッテイ</t>
    </rPh>
    <phoneticPr fontId="6"/>
  </si>
  <si>
    <t>職員処遇改善費の対象となる人数（※４）</t>
    <rPh sb="0" eb="2">
      <t>ショクイン</t>
    </rPh>
    <rPh sb="2" eb="4">
      <t>ショグウ</t>
    </rPh>
    <rPh sb="4" eb="6">
      <t>カイゼン</t>
    </rPh>
    <rPh sb="6" eb="7">
      <t>ヒ</t>
    </rPh>
    <rPh sb="8" eb="10">
      <t>タイショウ</t>
    </rPh>
    <rPh sb="13" eb="15">
      <t>ニンズウ</t>
    </rPh>
    <phoneticPr fontId="6"/>
  </si>
  <si>
    <t>（２）職員１人当たりの平均経験年数の算定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4"/>
  </si>
  <si>
    <r>
      <t>注３）　直近のものから順番に遡って記入し、</t>
    </r>
    <r>
      <rPr>
        <u/>
        <sz val="11"/>
        <rFont val="HGPｺﾞｼｯｸM"/>
        <family val="3"/>
        <charset val="128"/>
      </rPr>
      <t>勤務期間の重複がないかを確認すること</t>
    </r>
    <r>
      <rPr>
        <sz val="11"/>
        <rFont val="HGPｺﾞｼｯｸM"/>
        <family val="3"/>
        <charset val="128"/>
      </rPr>
      <t>。</t>
    </r>
    <rPh sb="0" eb="1">
      <t>チュウ</t>
    </rPh>
    <rPh sb="4" eb="6">
      <t>チョッキン</t>
    </rPh>
    <rPh sb="11" eb="13">
      <t>ジュンバン</t>
    </rPh>
    <rPh sb="14" eb="15">
      <t>サカノボ</t>
    </rPh>
    <rPh sb="17" eb="19">
      <t>キニュウ</t>
    </rPh>
    <rPh sb="21" eb="23">
      <t>キンム</t>
    </rPh>
    <rPh sb="23" eb="25">
      <t>キカン</t>
    </rPh>
    <rPh sb="26" eb="28">
      <t>チョウフク</t>
    </rPh>
    <rPh sb="33" eb="35">
      <t>カクニン</t>
    </rPh>
    <phoneticPr fontId="4"/>
  </si>
  <si>
    <t>注４）　休職から復帰の場合は、休職取得前の経歴を【その他の施設の勤務歴】に記入すること。</t>
    <rPh sb="0" eb="1">
      <t>チュウ</t>
    </rPh>
    <rPh sb="4" eb="6">
      <t>キュウショク</t>
    </rPh>
    <rPh sb="8" eb="10">
      <t>フッキ</t>
    </rPh>
    <rPh sb="11" eb="13">
      <t>バアイ</t>
    </rPh>
    <rPh sb="15" eb="17">
      <t>キュウショク</t>
    </rPh>
    <rPh sb="17" eb="19">
      <t>シュトク</t>
    </rPh>
    <rPh sb="19" eb="20">
      <t>マエ</t>
    </rPh>
    <rPh sb="21" eb="23">
      <t>ケイレキ</t>
    </rPh>
    <rPh sb="27" eb="28">
      <t>タ</t>
    </rPh>
    <rPh sb="29" eb="31">
      <t>シセツ</t>
    </rPh>
    <rPh sb="32" eb="34">
      <t>キンム</t>
    </rPh>
    <rPh sb="34" eb="35">
      <t>レキ</t>
    </rPh>
    <rPh sb="37" eb="39">
      <t>キニュウ</t>
    </rPh>
    <phoneticPr fontId="4"/>
  </si>
  <si>
    <t>（前年度４月２日から当年度４月１日までに変更があった職員）</t>
    <rPh sb="1" eb="4">
      <t>ゼンネンド</t>
    </rPh>
    <rPh sb="5" eb="6">
      <t>ガツ</t>
    </rPh>
    <rPh sb="7" eb="8">
      <t>ニチ</t>
    </rPh>
    <rPh sb="10" eb="13">
      <t>トウネンド</t>
    </rPh>
    <rPh sb="14" eb="15">
      <t>ガツ</t>
    </rPh>
    <rPh sb="16" eb="17">
      <t>ニチ</t>
    </rPh>
    <rPh sb="20" eb="22">
      <t>ヘンコウ</t>
    </rPh>
    <rPh sb="26" eb="28">
      <t>ショクイン</t>
    </rPh>
    <phoneticPr fontId="4"/>
  </si>
  <si>
    <t>注３）</t>
    <rPh sb="0" eb="1">
      <t>チュウ</t>
    </rPh>
    <phoneticPr fontId="4"/>
  </si>
  <si>
    <t>注４）</t>
    <rPh sb="0" eb="1">
      <t>チュウ</t>
    </rPh>
    <phoneticPr fontId="4"/>
  </si>
  <si>
    <t>　勤務時間の短縮等により、平均経験年数の算定対象外となった職員が、翌年度以降再び平均経験年数の算定対象となった場合は改めて『加算率認定申請書（処遇改善等加算Ⅰ）（第１号様式の１）』及び『職員履歴報告書（処遇改善等加算Ⅰ）（A票）（第１号様式の２）』を提出すること。</t>
    <rPh sb="33" eb="36">
      <t>ヨクネンド</t>
    </rPh>
    <rPh sb="36" eb="38">
      <t>イコウ</t>
    </rPh>
    <rPh sb="38" eb="39">
      <t>フタタ</t>
    </rPh>
    <rPh sb="95" eb="97">
      <t>リレキ</t>
    </rPh>
    <rPh sb="97" eb="100">
      <t>ホウコクショ</t>
    </rPh>
    <rPh sb="112" eb="113">
      <t>ヒョウ</t>
    </rPh>
    <rPh sb="115" eb="116">
      <t>ダイ</t>
    </rPh>
    <rPh sb="117" eb="118">
      <t>ゴウ</t>
    </rPh>
    <rPh sb="118" eb="120">
      <t>ヨウシキ</t>
    </rPh>
    <rPh sb="125" eb="127">
      <t>テイシュツ</t>
    </rPh>
    <phoneticPr fontId="4"/>
  </si>
  <si>
    <t>　休職は「無給」の場合のみ記入すること。復職した場合は、改めて『加算率認定申請書（処遇改善等加算Ⅰ）（第１号様式の１）』及び『職員履歴報告書（処遇改善等加算Ⅰ）（A票）（第１号様式の２）』を提出すること。</t>
    <rPh sb="1" eb="3">
      <t>キュウショク</t>
    </rPh>
    <rPh sb="9" eb="11">
      <t>バアイ</t>
    </rPh>
    <rPh sb="13" eb="15">
      <t>キニュウ</t>
    </rPh>
    <rPh sb="20" eb="22">
      <t>フクショク</t>
    </rPh>
    <rPh sb="24" eb="26">
      <t>バアイ</t>
    </rPh>
    <phoneticPr fontId="4"/>
  </si>
  <si>
    <t>　変更事項が「その他」の場合は、変更内容を備考欄に記載すること。</t>
    <rPh sb="1" eb="3">
      <t>ヘンコウ</t>
    </rPh>
    <rPh sb="3" eb="5">
      <t>ジコウ</t>
    </rPh>
    <rPh sb="9" eb="10">
      <t>タ</t>
    </rPh>
    <rPh sb="12" eb="14">
      <t>バアイ</t>
    </rPh>
    <rPh sb="16" eb="18">
      <t>ヘンコウ</t>
    </rPh>
    <rPh sb="18" eb="20">
      <t>ナイヨウ</t>
    </rPh>
    <rPh sb="21" eb="23">
      <t>ビコウ</t>
    </rPh>
    <rPh sb="23" eb="24">
      <t>ラン</t>
    </rPh>
    <rPh sb="25" eb="27">
      <t>キサイ</t>
    </rPh>
    <phoneticPr fontId="4"/>
  </si>
  <si>
    <t>施設事業所番号</t>
    <rPh sb="0" eb="5">
      <t>シセツジギョウショ</t>
    </rPh>
    <rPh sb="5" eb="7">
      <t>バンゴウ</t>
    </rPh>
    <phoneticPr fontId="4"/>
  </si>
  <si>
    <t>施設事業所名称</t>
    <rPh sb="0" eb="2">
      <t>シセツ</t>
    </rPh>
    <rPh sb="2" eb="5">
      <t>ジギョウショ</t>
    </rPh>
    <rPh sb="5" eb="7">
      <t>メイショウ</t>
    </rPh>
    <phoneticPr fontId="4"/>
  </si>
  <si>
    <t>認可保育所</t>
  </si>
  <si>
    <t>小規模保育事業A型</t>
  </si>
  <si>
    <t>小規模保育事業B型</t>
  </si>
  <si>
    <t>小規模保育事業C型</t>
  </si>
  <si>
    <t>家庭的保育事業</t>
  </si>
  <si>
    <t>事業所内保育事業</t>
  </si>
  <si>
    <t>認定こども園（幼保連携型）</t>
  </si>
  <si>
    <t>認定こども園（幼稚園型）</t>
  </si>
  <si>
    <t>認定こども園（保育所型）</t>
  </si>
  <si>
    <t>幼稚園</t>
  </si>
  <si>
    <t>鶴見</t>
    <rPh sb="0" eb="2">
      <t>ツルミ</t>
    </rPh>
    <phoneticPr fontId="4"/>
  </si>
  <si>
    <t>神奈川</t>
    <rPh sb="0" eb="3">
      <t>カナガワ</t>
    </rPh>
    <phoneticPr fontId="4"/>
  </si>
  <si>
    <t>西</t>
    <rPh sb="0" eb="1">
      <t>ニシ</t>
    </rPh>
    <phoneticPr fontId="4"/>
  </si>
  <si>
    <t>中</t>
    <rPh sb="0" eb="1">
      <t>ナカ</t>
    </rPh>
    <phoneticPr fontId="4"/>
  </si>
  <si>
    <t>南</t>
    <rPh sb="0" eb="1">
      <t>ミナミ</t>
    </rPh>
    <phoneticPr fontId="4"/>
  </si>
  <si>
    <t>港南</t>
    <rPh sb="0" eb="2">
      <t>コウナン</t>
    </rPh>
    <phoneticPr fontId="4"/>
  </si>
  <si>
    <t>保土ケ谷</t>
    <rPh sb="0" eb="4">
      <t>ホドガヤ</t>
    </rPh>
    <phoneticPr fontId="4"/>
  </si>
  <si>
    <t>旭</t>
    <rPh sb="0" eb="1">
      <t>アサヒ</t>
    </rPh>
    <phoneticPr fontId="4"/>
  </si>
  <si>
    <t>磯子</t>
    <rPh sb="0" eb="2">
      <t>イソゴ</t>
    </rPh>
    <phoneticPr fontId="4"/>
  </si>
  <si>
    <t>金沢</t>
    <rPh sb="0" eb="2">
      <t>カナザワ</t>
    </rPh>
    <phoneticPr fontId="4"/>
  </si>
  <si>
    <t>港北</t>
    <rPh sb="0" eb="2">
      <t>コウホク</t>
    </rPh>
    <phoneticPr fontId="4"/>
  </si>
  <si>
    <t>緑</t>
    <rPh sb="0" eb="1">
      <t>ミドリ</t>
    </rPh>
    <phoneticPr fontId="4"/>
  </si>
  <si>
    <t>青葉</t>
    <rPh sb="0" eb="2">
      <t>アオバ</t>
    </rPh>
    <phoneticPr fontId="4"/>
  </si>
  <si>
    <t>都筑</t>
    <rPh sb="0" eb="2">
      <t>ツヅキ</t>
    </rPh>
    <phoneticPr fontId="4"/>
  </si>
  <si>
    <t>泉</t>
    <rPh sb="0" eb="1">
      <t>イズミ</t>
    </rPh>
    <phoneticPr fontId="4"/>
  </si>
  <si>
    <t>栄</t>
    <rPh sb="0" eb="1">
      <t>サカエ</t>
    </rPh>
    <phoneticPr fontId="4"/>
  </si>
  <si>
    <t>戸塚</t>
    <rPh sb="0" eb="2">
      <t>トツカ</t>
    </rPh>
    <phoneticPr fontId="4"/>
  </si>
  <si>
    <t>瀬谷</t>
    <rPh sb="0" eb="2">
      <t>セヤ</t>
    </rPh>
    <phoneticPr fontId="4"/>
  </si>
  <si>
    <t>Ａ/B票</t>
  </si>
  <si>
    <t>施設事業所種別</t>
    <rPh sb="0" eb="5">
      <t>シセツジギョウショ</t>
    </rPh>
    <rPh sb="5" eb="7">
      <t>シュベツ</t>
    </rPh>
    <phoneticPr fontId="4"/>
  </si>
  <si>
    <t>産育休
別事業専任
病休・休職</t>
    <rPh sb="0" eb="3">
      <t>サンイクキュウ</t>
    </rPh>
    <rPh sb="4" eb="9">
      <t>ベツジギョウセンニン</t>
    </rPh>
    <rPh sb="10" eb="12">
      <t>ビョウキュウ</t>
    </rPh>
    <rPh sb="13" eb="15">
      <t>キュウショク</t>
    </rPh>
    <phoneticPr fontId="4"/>
  </si>
  <si>
    <t>令和５年度加算率等認定申請書（処遇改善等加算Ⅰ）</t>
    <rPh sb="0" eb="2">
      <t>レイワ</t>
    </rPh>
    <rPh sb="3" eb="4">
      <t>ネン</t>
    </rPh>
    <rPh sb="4" eb="5">
      <t>ド</t>
    </rPh>
    <rPh sb="5" eb="8">
      <t>カサンリツ</t>
    </rPh>
    <rPh sb="8" eb="9">
      <t>トウ</t>
    </rPh>
    <rPh sb="9" eb="11">
      <t>ニンテイ</t>
    </rPh>
    <rPh sb="11" eb="14">
      <t>シンセイショ</t>
    </rPh>
    <rPh sb="15" eb="17">
      <t>ショグウ</t>
    </rPh>
    <rPh sb="17" eb="19">
      <t>カイゼン</t>
    </rPh>
    <rPh sb="19" eb="20">
      <t>トウ</t>
    </rPh>
    <rPh sb="20" eb="22">
      <t>カサン</t>
    </rPh>
    <phoneticPr fontId="6"/>
  </si>
  <si>
    <t>Ｒ５</t>
    <phoneticPr fontId="4"/>
  </si>
  <si>
    <t>勤務時間の短縮等により算定対象外</t>
    <rPh sb="0" eb="2">
      <t>キンム</t>
    </rPh>
    <rPh sb="2" eb="4">
      <t>ジカン</t>
    </rPh>
    <rPh sb="5" eb="7">
      <t>タンシュク</t>
    </rPh>
    <rPh sb="7" eb="8">
      <t>トウ</t>
    </rPh>
    <rPh sb="11" eb="13">
      <t>サンテイ</t>
    </rPh>
    <rPh sb="13" eb="16">
      <t>タイショウガイ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</si>
</sst>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0"/>
    <numFmt numFmtId="179" formatCode="0_ "/>
    <numFmt numFmtId="180" formatCode="yyyy/mm/dd"/>
    <numFmt numFmtId="181" formatCode="[$-411]ge\.m\.d;@"/>
  </numFmts>
  <fonts count="44"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11"/>
      <name val="游ゴシック"/>
      <family val="3"/>
      <charset val="128"/>
      <scheme val="minor"/>
    </font>
    <font>
      <sz val="6"/>
      <name val="ＭＳ Ｐゴシック"/>
      <family val="3"/>
      <charset val="128"/>
    </font>
    <font>
      <sz val="6"/>
      <name val="游ゴシック"/>
      <family val="3"/>
      <charset val="128"/>
      <scheme val="minor"/>
    </font>
    <font>
      <sz val="11"/>
      <name val="游ゴシック"/>
      <family val="2"/>
      <charset val="128"/>
      <scheme val="minor"/>
    </font>
    <font>
      <sz val="10"/>
      <name val="ＭＳ 明朝"/>
      <family val="1"/>
      <charset val="128"/>
    </font>
    <font>
      <sz val="8"/>
      <name val="游ゴシック"/>
      <family val="3"/>
      <charset val="128"/>
      <scheme val="minor"/>
    </font>
    <font>
      <b/>
      <sz val="9"/>
      <color indexed="81"/>
      <name val="ＭＳ Ｐゴシック"/>
      <family val="3"/>
      <charset val="128"/>
    </font>
    <font>
      <sz val="11"/>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6"/>
      <name val="HGｺﾞｼｯｸM"/>
      <family val="3"/>
      <charset val="128"/>
    </font>
    <font>
      <u/>
      <sz val="12"/>
      <name val="HGｺﾞｼｯｸM"/>
      <family val="3"/>
      <charset val="128"/>
    </font>
    <font>
      <sz val="10"/>
      <name val="HGｺﾞｼｯｸM"/>
      <family val="3"/>
      <charset val="128"/>
    </font>
    <font>
      <b/>
      <sz val="13"/>
      <name val="HGｺﾞｼｯｸM"/>
      <family val="3"/>
      <charset val="128"/>
    </font>
    <font>
      <sz val="9"/>
      <name val="HGｺﾞｼｯｸM"/>
      <family val="3"/>
      <charset val="128"/>
    </font>
    <font>
      <sz val="14"/>
      <name val="HGｺﾞｼｯｸM"/>
      <family val="3"/>
      <charset val="128"/>
    </font>
    <font>
      <b/>
      <sz val="11"/>
      <name val="HGｺﾞｼｯｸM"/>
      <family val="3"/>
      <charset val="128"/>
    </font>
    <font>
      <sz val="9.5"/>
      <name val="HGｺﾞｼｯｸM"/>
      <family val="3"/>
      <charset val="128"/>
    </font>
    <font>
      <sz val="11"/>
      <color indexed="8"/>
      <name val="ＭＳ Ｐゴシック"/>
      <family val="3"/>
      <charset val="128"/>
    </font>
    <font>
      <sz val="11"/>
      <name val="HGPｺﾞｼｯｸM"/>
      <family val="3"/>
      <charset val="128"/>
    </font>
    <font>
      <sz val="8"/>
      <name val="HGPｺﾞｼｯｸM"/>
      <family val="3"/>
      <charset val="128"/>
    </font>
    <font>
      <sz val="16"/>
      <name val="HGPｺﾞｼｯｸM"/>
      <family val="3"/>
      <charset val="128"/>
    </font>
    <font>
      <b/>
      <sz val="16"/>
      <name val="HGPｺﾞｼｯｸM"/>
      <family val="3"/>
      <charset val="128"/>
    </font>
    <font>
      <b/>
      <sz val="14"/>
      <name val="HGPｺﾞｼｯｸM"/>
      <family val="3"/>
      <charset val="128"/>
    </font>
    <font>
      <sz val="9"/>
      <name val="HGPｺﾞｼｯｸM"/>
      <family val="3"/>
      <charset val="128"/>
    </font>
    <font>
      <sz val="14"/>
      <name val="HGPｺﾞｼｯｸM"/>
      <family val="3"/>
      <charset val="128"/>
    </font>
    <font>
      <sz val="7"/>
      <name val="HGPｺﾞｼｯｸM"/>
      <family val="3"/>
      <charset val="128"/>
    </font>
    <font>
      <sz val="10"/>
      <name val="HGPｺﾞｼｯｸM"/>
      <family val="3"/>
      <charset val="128"/>
    </font>
    <font>
      <sz val="22"/>
      <name val="HGPｺﾞｼｯｸM"/>
      <family val="3"/>
      <charset val="128"/>
    </font>
    <font>
      <b/>
      <sz val="12"/>
      <name val="HGPｺﾞｼｯｸM"/>
      <family val="3"/>
      <charset val="128"/>
    </font>
    <font>
      <sz val="12"/>
      <name val="HGPｺﾞｼｯｸM"/>
      <family val="3"/>
      <charset val="128"/>
    </font>
    <font>
      <sz val="20"/>
      <name val="HGｺﾞｼｯｸM"/>
      <family val="3"/>
      <charset val="128"/>
    </font>
    <font>
      <sz val="18"/>
      <name val="HGPｺﾞｼｯｸM"/>
      <family val="3"/>
      <charset val="128"/>
    </font>
    <font>
      <sz val="11"/>
      <color rgb="FF7030A0"/>
      <name val="游ゴシック"/>
      <family val="2"/>
      <charset val="128"/>
      <scheme val="minor"/>
    </font>
    <font>
      <sz val="11"/>
      <color rgb="FF7030A0"/>
      <name val="游ゴシック"/>
      <family val="3"/>
      <charset val="128"/>
      <scheme val="minor"/>
    </font>
    <font>
      <sz val="7"/>
      <name val="游ゴシック"/>
      <family val="3"/>
      <charset val="128"/>
      <scheme val="minor"/>
    </font>
    <font>
      <u/>
      <sz val="11"/>
      <name val="HGPｺﾞｼｯｸM"/>
      <family val="3"/>
      <charset val="128"/>
    </font>
    <font>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95">
    <border>
      <left/>
      <right/>
      <top/>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indexed="64"/>
      </top>
      <bottom style="medium">
        <color auto="1"/>
      </bottom>
      <diagonal/>
    </border>
    <border>
      <left/>
      <right/>
      <top style="medium">
        <color auto="1"/>
      </top>
      <bottom/>
      <diagonal/>
    </border>
    <border>
      <left style="medium">
        <color indexed="64"/>
      </left>
      <right/>
      <top style="medium">
        <color indexed="64"/>
      </top>
      <bottom/>
      <diagonal/>
    </border>
    <border>
      <left/>
      <right style="medium">
        <color auto="1"/>
      </right>
      <top style="medium">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ck">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ck">
        <color indexed="64"/>
      </bottom>
      <diagonal/>
    </border>
    <border>
      <left/>
      <right/>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thin">
        <color auto="1"/>
      </right>
      <top/>
      <bottom style="thin">
        <color auto="1"/>
      </bottom>
      <diagonal/>
    </border>
    <border>
      <left/>
      <right style="thin">
        <color auto="1"/>
      </right>
      <top/>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bottom style="thin">
        <color indexed="64"/>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medium">
        <color auto="1"/>
      </top>
      <bottom style="medium">
        <color indexed="64"/>
      </bottom>
      <diagonal/>
    </border>
  </borders>
  <cellStyleXfs count="7">
    <xf numFmtId="0" fontId="0" fillId="0" borderId="0">
      <alignment vertical="center"/>
    </xf>
    <xf numFmtId="0" fontId="2" fillId="0" borderId="0">
      <alignment vertical="center"/>
    </xf>
    <xf numFmtId="0" fontId="9" fillId="0" borderId="0">
      <alignment vertical="center"/>
    </xf>
    <xf numFmtId="0" fontId="12" fillId="0" borderId="0">
      <alignment vertical="center"/>
    </xf>
    <xf numFmtId="0" fontId="24" fillId="0" borderId="0"/>
    <xf numFmtId="0" fontId="12" fillId="0" borderId="0"/>
    <xf numFmtId="0" fontId="2" fillId="0" borderId="0">
      <alignment vertical="center"/>
    </xf>
  </cellStyleXfs>
  <cellXfs count="598">
    <xf numFmtId="0" fontId="0" fillId="0" borderId="0" xfId="0">
      <alignment vertical="center"/>
    </xf>
    <xf numFmtId="180" fontId="0" fillId="0" borderId="0" xfId="0" applyNumberFormat="1">
      <alignment vertical="center"/>
    </xf>
    <xf numFmtId="0" fontId="0" fillId="0" borderId="0" xfId="0" applyAlignment="1">
      <alignment horizontal="center" vertical="center"/>
    </xf>
    <xf numFmtId="0" fontId="0" fillId="0" borderId="46" xfId="0" applyBorder="1">
      <alignment vertical="center"/>
    </xf>
    <xf numFmtId="0" fontId="0" fillId="0" borderId="46" xfId="0" applyBorder="1" applyAlignment="1" applyProtection="1">
      <alignment horizontal="center" vertical="center"/>
      <protection locked="0"/>
    </xf>
    <xf numFmtId="180" fontId="0" fillId="0" borderId="0" xfId="0" applyNumberFormat="1" applyAlignment="1">
      <alignment vertical="center"/>
    </xf>
    <xf numFmtId="0" fontId="14" fillId="2" borderId="0" xfId="1" applyFont="1" applyFill="1" applyProtection="1">
      <alignment vertical="center"/>
    </xf>
    <xf numFmtId="0" fontId="14" fillId="2" borderId="0" xfId="1" applyFont="1" applyFill="1" applyAlignment="1" applyProtection="1">
      <alignment vertical="center"/>
    </xf>
    <xf numFmtId="0" fontId="17" fillId="0" borderId="0" xfId="3" applyFont="1" applyAlignment="1" applyProtection="1">
      <alignment horizontal="center" vertical="center"/>
    </xf>
    <xf numFmtId="176" fontId="14" fillId="2" borderId="0" xfId="1" applyNumberFormat="1" applyFont="1" applyFill="1" applyBorder="1" applyAlignment="1" applyProtection="1">
      <alignment vertical="center"/>
      <protection hidden="1"/>
    </xf>
    <xf numFmtId="0" fontId="14" fillId="2" borderId="0" xfId="1" applyFont="1" applyFill="1" applyBorder="1" applyProtection="1">
      <alignment vertical="center"/>
    </xf>
    <xf numFmtId="0" fontId="14" fillId="2" borderId="0" xfId="1" applyFont="1" applyFill="1" applyAlignment="1" applyProtection="1">
      <alignment horizontal="left" vertical="center" wrapText="1"/>
    </xf>
    <xf numFmtId="0" fontId="20"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4" fillId="2" borderId="32" xfId="1" applyFont="1" applyFill="1" applyBorder="1" applyAlignment="1" applyProtection="1">
      <alignment horizontal="center" vertical="center"/>
    </xf>
    <xf numFmtId="176" fontId="14" fillId="2" borderId="32" xfId="1" applyNumberFormat="1" applyFont="1" applyFill="1" applyBorder="1" applyAlignment="1" applyProtection="1">
      <alignment vertical="center" shrinkToFit="1"/>
    </xf>
    <xf numFmtId="0" fontId="14" fillId="2" borderId="0" xfId="1" applyFont="1" applyFill="1" applyAlignment="1" applyProtection="1">
      <alignment horizontal="center" vertical="center"/>
    </xf>
    <xf numFmtId="14" fontId="14" fillId="2" borderId="0" xfId="1" applyNumberFormat="1" applyFont="1" applyFill="1" applyBorder="1" applyProtection="1">
      <alignment vertical="center"/>
    </xf>
    <xf numFmtId="0" fontId="18" fillId="2" borderId="0" xfId="2" applyFont="1" applyFill="1" applyAlignment="1" applyProtection="1">
      <alignment vertical="center"/>
    </xf>
    <xf numFmtId="0" fontId="14" fillId="2" borderId="0" xfId="2" applyFont="1" applyFill="1" applyProtection="1">
      <alignment vertical="center"/>
    </xf>
    <xf numFmtId="177" fontId="14" fillId="2" borderId="0" xfId="1" applyNumberFormat="1" applyFont="1" applyFill="1" applyAlignment="1" applyProtection="1">
      <alignment horizontal="right" vertical="center"/>
    </xf>
    <xf numFmtId="14" fontId="14" fillId="2" borderId="0" xfId="1" applyNumberFormat="1" applyFont="1" applyFill="1" applyAlignment="1" applyProtection="1">
      <alignment horizontal="right" vertical="center"/>
    </xf>
    <xf numFmtId="0" fontId="14" fillId="2" borderId="0" xfId="1" applyFont="1" applyFill="1" applyAlignment="1" applyProtection="1">
      <alignment horizontal="right" vertical="center"/>
    </xf>
    <xf numFmtId="0" fontId="14" fillId="2" borderId="0" xfId="1" applyNumberFormat="1" applyFont="1" applyFill="1" applyProtection="1">
      <alignment vertical="center"/>
    </xf>
    <xf numFmtId="0" fontId="14" fillId="2" borderId="0" xfId="1" quotePrefix="1" applyNumberFormat="1" applyFont="1" applyFill="1" applyAlignment="1" applyProtection="1">
      <alignment vertical="center" wrapText="1"/>
    </xf>
    <xf numFmtId="0" fontId="18" fillId="2" borderId="0" xfId="2" quotePrefix="1" applyFont="1" applyFill="1" applyAlignment="1" applyProtection="1">
      <alignment horizontal="right" vertical="center"/>
    </xf>
    <xf numFmtId="0" fontId="18" fillId="2" borderId="0" xfId="2" applyFont="1" applyFill="1" applyProtection="1">
      <alignment vertical="center"/>
    </xf>
    <xf numFmtId="0" fontId="14" fillId="0" borderId="0" xfId="3" applyFont="1" applyFill="1" applyAlignment="1" applyProtection="1">
      <alignment vertical="top" wrapText="1"/>
    </xf>
    <xf numFmtId="0" fontId="14" fillId="0" borderId="0" xfId="1" applyFont="1" applyFill="1" applyProtection="1">
      <alignment vertical="center"/>
    </xf>
    <xf numFmtId="0" fontId="14" fillId="0" borderId="0" xfId="1" applyFont="1" applyFill="1" applyAlignment="1" applyProtection="1">
      <alignment vertical="top" wrapText="1"/>
    </xf>
    <xf numFmtId="0" fontId="14" fillId="0" borderId="0" xfId="1" applyFont="1" applyFill="1" applyAlignment="1" applyProtection="1">
      <alignment vertical="center" wrapText="1"/>
    </xf>
    <xf numFmtId="0" fontId="13" fillId="0" borderId="0" xfId="3" applyFont="1" applyFill="1" applyProtection="1">
      <alignment vertical="center"/>
    </xf>
    <xf numFmtId="0" fontId="25" fillId="2" borderId="0" xfId="4" applyFont="1" applyFill="1" applyAlignment="1" applyProtection="1">
      <alignment vertical="center"/>
    </xf>
    <xf numFmtId="0" fontId="26" fillId="2" borderId="0" xfId="4" applyFont="1" applyFill="1" applyAlignment="1" applyProtection="1">
      <alignment vertical="center"/>
    </xf>
    <xf numFmtId="0" fontId="26" fillId="2" borderId="0" xfId="4" applyFont="1" applyFill="1" applyBorder="1" applyAlignment="1" applyProtection="1">
      <alignment vertical="center"/>
    </xf>
    <xf numFmtId="0" fontId="27" fillId="2" borderId="0" xfId="1" applyFont="1" applyFill="1" applyAlignment="1" applyProtection="1">
      <alignment vertical="center"/>
    </xf>
    <xf numFmtId="0" fontId="25" fillId="2" borderId="0" xfId="5" applyFont="1" applyFill="1" applyProtection="1"/>
    <xf numFmtId="0" fontId="25" fillId="2" borderId="0" xfId="5" applyFont="1" applyFill="1" applyBorder="1" applyProtection="1"/>
    <xf numFmtId="0" fontId="29" fillId="2" borderId="0" xfId="5" applyFont="1" applyFill="1" applyProtection="1"/>
    <xf numFmtId="0" fontId="25" fillId="2" borderId="12" xfId="5" applyFont="1" applyFill="1" applyBorder="1" applyProtection="1"/>
    <xf numFmtId="0" fontId="25" fillId="2" borderId="15" xfId="5" applyFont="1" applyFill="1" applyBorder="1" applyProtection="1"/>
    <xf numFmtId="0" fontId="30" fillId="2" borderId="0" xfId="5" applyFont="1" applyFill="1" applyBorder="1" applyAlignment="1" applyProtection="1">
      <alignment vertical="center"/>
    </xf>
    <xf numFmtId="0" fontId="30" fillId="2" borderId="0" xfId="5" applyFont="1" applyFill="1" applyBorder="1" applyAlignment="1" applyProtection="1">
      <alignment vertical="center" wrapText="1"/>
    </xf>
    <xf numFmtId="0" fontId="25" fillId="2" borderId="0" xfId="5" applyFont="1" applyFill="1" applyBorder="1" applyAlignment="1" applyProtection="1">
      <alignment horizontal="center" vertical="center"/>
    </xf>
    <xf numFmtId="0" fontId="26" fillId="2" borderId="0" xfId="5" applyFont="1" applyFill="1" applyBorder="1" applyAlignment="1" applyProtection="1">
      <alignment horizontal="center" vertical="center"/>
    </xf>
    <xf numFmtId="0" fontId="30" fillId="2" borderId="0" xfId="5" applyFont="1" applyFill="1" applyBorder="1" applyAlignment="1" applyProtection="1">
      <alignment horizontal="center" vertical="center" textRotation="255"/>
    </xf>
    <xf numFmtId="0" fontId="30" fillId="2" borderId="0" xfId="5" applyFont="1" applyFill="1" applyBorder="1" applyAlignment="1" applyProtection="1">
      <alignment horizontal="left"/>
    </xf>
    <xf numFmtId="0" fontId="25" fillId="2" borderId="0" xfId="5" applyFont="1" applyFill="1" applyBorder="1" applyAlignment="1" applyProtection="1">
      <alignment horizontal="right" vertical="center"/>
    </xf>
    <xf numFmtId="0" fontId="33" fillId="2" borderId="0" xfId="5" applyFont="1" applyFill="1" applyProtection="1"/>
    <xf numFmtId="0" fontId="25" fillId="2" borderId="0" xfId="5" applyFont="1" applyFill="1" applyAlignment="1" applyProtection="1">
      <alignment vertical="center"/>
    </xf>
    <xf numFmtId="0" fontId="33" fillId="2" borderId="0" xfId="5" applyFont="1" applyFill="1" applyAlignment="1" applyProtection="1">
      <alignment vertical="center"/>
    </xf>
    <xf numFmtId="0" fontId="33" fillId="2" borderId="0" xfId="2" applyFont="1" applyFill="1" applyBorder="1" applyAlignment="1" applyProtection="1">
      <alignment vertical="top" wrapText="1"/>
    </xf>
    <xf numFmtId="0" fontId="33" fillId="2" borderId="0" xfId="2" applyFont="1" applyFill="1" applyProtection="1">
      <alignment vertical="center"/>
    </xf>
    <xf numFmtId="0" fontId="33" fillId="2" borderId="0" xfId="5" applyFont="1" applyFill="1" applyAlignment="1" applyProtection="1"/>
    <xf numFmtId="0" fontId="14" fillId="2" borderId="0" xfId="0" applyFont="1" applyFill="1" applyProtection="1">
      <alignment vertical="center"/>
    </xf>
    <xf numFmtId="0" fontId="14" fillId="2" borderId="0" xfId="0" applyFont="1" applyFill="1" applyAlignment="1" applyProtection="1">
      <alignment vertical="center"/>
    </xf>
    <xf numFmtId="58" fontId="0" fillId="0" borderId="0" xfId="0" applyNumberFormat="1">
      <alignment vertical="center"/>
    </xf>
    <xf numFmtId="0" fontId="14" fillId="2" borderId="0" xfId="1" applyFont="1" applyFill="1" applyBorder="1" applyAlignment="1" applyProtection="1">
      <alignment vertical="top" wrapText="1"/>
    </xf>
    <xf numFmtId="0" fontId="13" fillId="2" borderId="0" xfId="1" applyFont="1" applyFill="1" applyBorder="1" applyAlignment="1" applyProtection="1">
      <alignment vertical="top" wrapText="1"/>
    </xf>
    <xf numFmtId="0" fontId="0" fillId="0" borderId="46" xfId="0" applyBorder="1" applyAlignment="1" applyProtection="1">
      <alignment horizontal="center" vertical="center" shrinkToFit="1"/>
      <protection locked="0"/>
    </xf>
    <xf numFmtId="0" fontId="0" fillId="0" borderId="46" xfId="0" applyBorder="1" applyAlignment="1" applyProtection="1">
      <alignment vertical="center" shrinkToFit="1"/>
      <protection locked="0"/>
    </xf>
    <xf numFmtId="181" fontId="0" fillId="0" borderId="46" xfId="0" applyNumberFormat="1" applyBorder="1" applyAlignment="1" applyProtection="1">
      <alignment horizontal="center" vertical="center"/>
      <protection locked="0"/>
    </xf>
    <xf numFmtId="181" fontId="0" fillId="0" borderId="46" xfId="0" applyNumberFormat="1" applyBorder="1" applyAlignment="1" applyProtection="1">
      <alignment horizontal="center" vertical="center" shrinkToFit="1"/>
      <protection locked="0"/>
    </xf>
    <xf numFmtId="0" fontId="0" fillId="0" borderId="46" xfId="0" applyBorder="1" applyAlignment="1">
      <alignment horizontal="center" vertical="center"/>
    </xf>
    <xf numFmtId="180" fontId="0" fillId="0" borderId="46" xfId="0" applyNumberFormat="1" applyBorder="1" applyAlignment="1">
      <alignment horizontal="center" vertical="center"/>
    </xf>
    <xf numFmtId="180" fontId="0" fillId="0" borderId="46" xfId="0" applyNumberFormat="1" applyBorder="1">
      <alignment vertical="center"/>
    </xf>
    <xf numFmtId="0" fontId="0" fillId="0" borderId="0" xfId="0" applyFill="1">
      <alignment vertical="center"/>
    </xf>
    <xf numFmtId="0" fontId="14" fillId="2" borderId="12" xfId="1" applyFont="1" applyFill="1" applyBorder="1" applyAlignment="1" applyProtection="1">
      <alignment vertical="center" shrinkToFit="1"/>
      <protection hidden="1"/>
    </xf>
    <xf numFmtId="177" fontId="0" fillId="0" borderId="46" xfId="0" applyNumberFormat="1"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wrapText="1" shrinkToFit="1"/>
    </xf>
    <xf numFmtId="0" fontId="2" fillId="0" borderId="0" xfId="0" applyFont="1" applyFill="1">
      <alignment vertical="center"/>
    </xf>
    <xf numFmtId="0" fontId="0" fillId="0" borderId="46" xfId="0" applyBorder="1" applyAlignment="1">
      <alignment horizontal="center" vertical="center"/>
    </xf>
    <xf numFmtId="0" fontId="20" fillId="2" borderId="3" xfId="1" applyFont="1" applyFill="1" applyBorder="1" applyAlignment="1" applyProtection="1">
      <alignment vertical="center" textRotation="255"/>
      <protection hidden="1"/>
    </xf>
    <xf numFmtId="0" fontId="18" fillId="2" borderId="7" xfId="1" applyFont="1" applyFill="1" applyBorder="1" applyAlignment="1" applyProtection="1">
      <alignment vertical="center"/>
      <protection hidden="1"/>
    </xf>
    <xf numFmtId="0" fontId="20" fillId="2" borderId="8" xfId="1" applyFont="1" applyFill="1" applyBorder="1" applyAlignment="1" applyProtection="1">
      <alignment vertical="center" textRotation="255"/>
      <protection hidden="1"/>
    </xf>
    <xf numFmtId="0" fontId="20" fillId="2" borderId="46" xfId="1" applyFont="1" applyFill="1" applyBorder="1" applyAlignment="1" applyProtection="1">
      <alignment vertical="center" textRotation="255"/>
      <protection hidden="1"/>
    </xf>
    <xf numFmtId="0" fontId="18" fillId="2" borderId="12" xfId="1" applyFont="1" applyFill="1" applyBorder="1" applyAlignment="1" applyProtection="1">
      <alignment vertical="center"/>
      <protection hidden="1"/>
    </xf>
    <xf numFmtId="0" fontId="20" fillId="2" borderId="13" xfId="1" applyFont="1" applyFill="1" applyBorder="1" applyAlignment="1" applyProtection="1">
      <alignment vertical="center" textRotation="255"/>
      <protection hidden="1"/>
    </xf>
    <xf numFmtId="0" fontId="20" fillId="2" borderId="52" xfId="1" applyFont="1" applyFill="1" applyBorder="1" applyAlignment="1" applyProtection="1">
      <alignment vertical="center" textRotation="255"/>
      <protection hidden="1"/>
    </xf>
    <xf numFmtId="179" fontId="0" fillId="3" borderId="46" xfId="0" applyNumberFormat="1" applyFill="1" applyBorder="1" applyAlignment="1">
      <alignment horizontal="center" vertical="center"/>
    </xf>
    <xf numFmtId="0" fontId="0" fillId="3" borderId="46" xfId="0" applyFill="1" applyBorder="1" applyAlignment="1">
      <alignment horizontal="center" vertical="center"/>
    </xf>
    <xf numFmtId="0" fontId="0" fillId="3" borderId="46" xfId="0" applyFill="1" applyBorder="1" applyAlignment="1">
      <alignment horizontal="center" vertical="center" shrinkToFit="1"/>
    </xf>
    <xf numFmtId="0" fontId="0" fillId="0" borderId="46" xfId="0" applyBorder="1" applyAlignment="1">
      <alignment horizontal="center" vertical="center"/>
    </xf>
    <xf numFmtId="0" fontId="14" fillId="0" borderId="0" xfId="1" applyFont="1" applyFill="1" applyBorder="1" applyAlignment="1" applyProtection="1">
      <alignment vertical="center" textRotation="255"/>
    </xf>
    <xf numFmtId="0" fontId="18" fillId="2" borderId="2" xfId="1" applyFont="1" applyFill="1" applyBorder="1" applyAlignment="1" applyProtection="1">
      <alignment vertical="center"/>
      <protection hidden="1"/>
    </xf>
    <xf numFmtId="0" fontId="0" fillId="0" borderId="46" xfId="0" applyBorder="1" applyAlignment="1">
      <alignment vertical="center" shrinkToFit="1"/>
    </xf>
    <xf numFmtId="0" fontId="0" fillId="0" borderId="46" xfId="0"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179" fontId="14" fillId="2" borderId="50" xfId="1" applyNumberFormat="1" applyFont="1" applyFill="1" applyBorder="1" applyAlignment="1" applyProtection="1">
      <alignment horizontal="center" vertical="center" shrinkToFit="1"/>
      <protection hidden="1"/>
    </xf>
    <xf numFmtId="0" fontId="14" fillId="2" borderId="93" xfId="1" applyFont="1" applyFill="1" applyBorder="1" applyAlignment="1" applyProtection="1">
      <alignment horizontal="center" vertical="center" shrinkToFit="1"/>
      <protection hidden="1"/>
    </xf>
    <xf numFmtId="0" fontId="14" fillId="2" borderId="92" xfId="1" applyFont="1" applyFill="1" applyBorder="1" applyAlignment="1" applyProtection="1">
      <alignment horizontal="center" vertical="center" shrinkToFit="1"/>
      <protection hidden="1"/>
    </xf>
    <xf numFmtId="0" fontId="14" fillId="2" borderId="91" xfId="1" applyFont="1" applyFill="1" applyBorder="1" applyAlignment="1" applyProtection="1">
      <alignment horizontal="center" vertical="center" shrinkToFit="1"/>
      <protection hidden="1"/>
    </xf>
    <xf numFmtId="0" fontId="39" fillId="0" borderId="46" xfId="0" applyFont="1" applyBorder="1" applyAlignment="1" applyProtection="1">
      <alignment horizontal="center" vertical="center" shrinkToFit="1"/>
      <protection locked="0"/>
    </xf>
    <xf numFmtId="0" fontId="0" fillId="0" borderId="0" xfId="0" applyProtection="1">
      <alignment vertical="center"/>
    </xf>
    <xf numFmtId="0" fontId="0" fillId="0" borderId="9" xfId="0" applyBorder="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0" fontId="0" fillId="0" borderId="46" xfId="0" applyBorder="1" applyProtection="1">
      <alignment vertical="center"/>
    </xf>
    <xf numFmtId="0" fontId="0" fillId="0" borderId="46" xfId="0" applyBorder="1" applyAlignment="1" applyProtection="1">
      <alignment vertical="center" shrinkToFit="1"/>
    </xf>
    <xf numFmtId="180" fontId="0" fillId="0" borderId="0" xfId="0" applyNumberFormat="1" applyProtection="1">
      <alignment vertical="center"/>
    </xf>
    <xf numFmtId="0" fontId="0" fillId="0" borderId="46" xfId="0" applyBorder="1" applyAlignment="1" applyProtection="1">
      <alignment horizontal="center" vertical="center"/>
      <protection locked="0" hidden="1"/>
    </xf>
    <xf numFmtId="0" fontId="0" fillId="2" borderId="0" xfId="0" applyFill="1" applyProtection="1">
      <alignment vertical="center"/>
    </xf>
    <xf numFmtId="180" fontId="0" fillId="2" borderId="0" xfId="0" applyNumberFormat="1" applyFill="1" applyProtection="1">
      <alignment vertical="center"/>
    </xf>
    <xf numFmtId="0" fontId="0" fillId="2" borderId="0" xfId="0" applyFill="1" applyAlignment="1" applyProtection="1">
      <alignment horizontal="center" vertical="center"/>
    </xf>
    <xf numFmtId="0" fontId="0" fillId="2" borderId="0" xfId="0" applyFill="1" applyBorder="1" applyProtection="1">
      <alignment vertical="center"/>
    </xf>
    <xf numFmtId="0" fontId="0" fillId="0" borderId="7" xfId="0" applyBorder="1" applyProtection="1">
      <alignment vertical="center"/>
    </xf>
    <xf numFmtId="0" fontId="8" fillId="2" borderId="48"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0" borderId="46" xfId="0" applyFont="1" applyBorder="1" applyAlignment="1" applyProtection="1">
      <alignment horizontal="center" vertical="center" wrapText="1"/>
    </xf>
    <xf numFmtId="0" fontId="41" fillId="0" borderId="46" xfId="0" applyFont="1" applyBorder="1" applyAlignment="1" applyProtection="1">
      <alignment horizontal="center" vertical="center" wrapText="1"/>
    </xf>
    <xf numFmtId="0" fontId="0" fillId="0" borderId="46" xfId="0" applyBorder="1" applyAlignment="1" applyProtection="1">
      <alignment horizontal="center" vertical="center"/>
      <protection hidden="1"/>
    </xf>
    <xf numFmtId="0" fontId="39" fillId="2" borderId="0" xfId="0" applyFont="1" applyFill="1" applyProtection="1">
      <alignment vertical="center"/>
    </xf>
    <xf numFmtId="0" fontId="40" fillId="2" borderId="0" xfId="0" applyFont="1" applyFill="1" applyProtection="1">
      <alignment vertical="center"/>
    </xf>
    <xf numFmtId="0" fontId="13" fillId="2" borderId="0" xfId="3" applyFont="1" applyFill="1" applyProtection="1">
      <alignment vertical="center"/>
      <protection hidden="1"/>
    </xf>
    <xf numFmtId="0" fontId="14" fillId="2" borderId="0" xfId="1" applyFont="1" applyFill="1" applyProtection="1">
      <alignment vertical="center"/>
      <protection hidden="1"/>
    </xf>
    <xf numFmtId="0" fontId="14" fillId="2" borderId="0" xfId="1" applyFont="1" applyFill="1" applyAlignment="1" applyProtection="1">
      <alignment vertical="center"/>
      <protection hidden="1"/>
    </xf>
    <xf numFmtId="0" fontId="13" fillId="0" borderId="0" xfId="3" applyFont="1" applyProtection="1">
      <alignment vertical="center"/>
      <protection hidden="1"/>
    </xf>
    <xf numFmtId="0" fontId="17" fillId="2" borderId="0" xfId="3" applyFont="1" applyFill="1" applyAlignment="1" applyProtection="1">
      <alignment horizontal="center" vertical="center"/>
      <protection hidden="1"/>
    </xf>
    <xf numFmtId="0" fontId="14" fillId="2" borderId="0" xfId="1" applyFont="1" applyFill="1" applyAlignment="1" applyProtection="1">
      <alignment horizontal="left" vertical="center"/>
      <protection hidden="1"/>
    </xf>
    <xf numFmtId="0" fontId="13" fillId="0" borderId="0" xfId="3" applyFont="1" applyBorder="1" applyAlignment="1" applyProtection="1">
      <alignment horizontal="right" vertical="center"/>
      <protection hidden="1"/>
    </xf>
    <xf numFmtId="0" fontId="13" fillId="2" borderId="0" xfId="3" applyFont="1" applyFill="1" applyBorder="1" applyProtection="1">
      <alignment vertical="center"/>
      <protection hidden="1"/>
    </xf>
    <xf numFmtId="0" fontId="14" fillId="2" borderId="0" xfId="1" applyFont="1" applyFill="1" applyBorder="1" applyProtection="1">
      <alignment vertical="center"/>
      <protection hidden="1"/>
    </xf>
    <xf numFmtId="0" fontId="14" fillId="2" borderId="0" xfId="1" applyFont="1" applyFill="1" applyAlignment="1" applyProtection="1">
      <alignment horizontal="left" vertical="center" wrapText="1"/>
      <protection hidden="1"/>
    </xf>
    <xf numFmtId="0" fontId="19" fillId="0" borderId="0" xfId="3" applyFont="1" applyProtection="1">
      <alignment vertical="center"/>
      <protection hidden="1"/>
    </xf>
    <xf numFmtId="0" fontId="20" fillId="2" borderId="0" xfId="1" applyFont="1" applyFill="1" applyBorder="1" applyAlignment="1" applyProtection="1">
      <alignment vertical="center" wrapText="1"/>
      <protection hidden="1"/>
    </xf>
    <xf numFmtId="0" fontId="14" fillId="2" borderId="0" xfId="1" applyFont="1" applyFill="1" applyBorder="1" applyAlignment="1" applyProtection="1">
      <alignment vertical="center" wrapText="1"/>
      <protection hidden="1"/>
    </xf>
    <xf numFmtId="0" fontId="13" fillId="2" borderId="16" xfId="3" applyFont="1" applyFill="1" applyBorder="1" applyProtection="1">
      <alignment vertical="center"/>
      <protection hidden="1"/>
    </xf>
    <xf numFmtId="0" fontId="14" fillId="2" borderId="16" xfId="3" applyFont="1" applyFill="1" applyBorder="1" applyAlignment="1" applyProtection="1">
      <alignment vertical="center" wrapText="1"/>
      <protection hidden="1"/>
    </xf>
    <xf numFmtId="0" fontId="14" fillId="2" borderId="18" xfId="3" applyFont="1" applyFill="1" applyBorder="1" applyAlignment="1" applyProtection="1">
      <alignment vertical="center" wrapText="1"/>
      <protection hidden="1"/>
    </xf>
    <xf numFmtId="0" fontId="13" fillId="2" borderId="53" xfId="1" applyFont="1" applyFill="1" applyBorder="1" applyAlignment="1" applyProtection="1">
      <alignment vertical="center" shrinkToFit="1"/>
      <protection hidden="1"/>
    </xf>
    <xf numFmtId="0" fontId="20" fillId="2" borderId="38" xfId="1" applyFont="1" applyFill="1" applyBorder="1" applyAlignment="1" applyProtection="1">
      <alignment vertical="center" textRotation="255" shrinkToFit="1"/>
      <protection hidden="1"/>
    </xf>
    <xf numFmtId="0" fontId="13" fillId="2" borderId="31" xfId="1" applyFont="1" applyFill="1" applyBorder="1" applyAlignment="1" applyProtection="1">
      <alignment vertical="center" shrinkToFit="1"/>
      <protection hidden="1"/>
    </xf>
    <xf numFmtId="0" fontId="20" fillId="2" borderId="54" xfId="1" applyFont="1" applyFill="1" applyBorder="1" applyAlignment="1" applyProtection="1">
      <alignment vertical="center" textRotation="255" shrinkToFit="1"/>
      <protection hidden="1"/>
    </xf>
    <xf numFmtId="0" fontId="13" fillId="2" borderId="30" xfId="1" applyFont="1" applyFill="1" applyBorder="1" applyAlignment="1" applyProtection="1">
      <alignment vertical="center" shrinkToFit="1"/>
      <protection hidden="1"/>
    </xf>
    <xf numFmtId="0" fontId="19" fillId="2" borderId="0" xfId="1" applyFont="1" applyFill="1" applyBorder="1" applyAlignment="1" applyProtection="1">
      <alignment vertical="center"/>
      <protection hidden="1"/>
    </xf>
    <xf numFmtId="0" fontId="14" fillId="2" borderId="0" xfId="1" applyFont="1" applyFill="1" applyBorder="1" applyAlignment="1" applyProtection="1">
      <alignment vertical="center"/>
      <protection hidden="1"/>
    </xf>
    <xf numFmtId="0" fontId="18" fillId="2" borderId="0" xfId="1" applyFont="1" applyFill="1" applyBorder="1" applyAlignment="1" applyProtection="1">
      <alignment vertical="center"/>
      <protection hidden="1"/>
    </xf>
    <xf numFmtId="0" fontId="15" fillId="2" borderId="0" xfId="1" applyFont="1" applyFill="1" applyBorder="1" applyAlignment="1" applyProtection="1">
      <alignment vertical="center" shrinkToFit="1"/>
      <protection hidden="1"/>
    </xf>
    <xf numFmtId="0" fontId="22" fillId="2" borderId="0" xfId="1" applyFont="1" applyFill="1" applyBorder="1" applyAlignment="1" applyProtection="1">
      <alignment vertical="center" shrinkToFit="1"/>
      <protection hidden="1"/>
    </xf>
    <xf numFmtId="0" fontId="14" fillId="2" borderId="0" xfId="1" applyFont="1" applyFill="1" applyAlignment="1" applyProtection="1">
      <alignment vertical="center" wrapText="1"/>
      <protection hidden="1"/>
    </xf>
    <xf numFmtId="0" fontId="14" fillId="2" borderId="0" xfId="1" applyFont="1" applyFill="1" applyBorder="1" applyAlignment="1" applyProtection="1">
      <alignment horizontal="center" vertical="center" shrinkToFit="1"/>
      <protection hidden="1"/>
    </xf>
    <xf numFmtId="0" fontId="18" fillId="2" borderId="16" xfId="1" applyFont="1" applyFill="1" applyBorder="1" applyProtection="1">
      <alignment vertical="center"/>
      <protection hidden="1"/>
    </xf>
    <xf numFmtId="0" fontId="18" fillId="2" borderId="18" xfId="1" applyFont="1" applyFill="1" applyBorder="1" applyProtection="1">
      <alignment vertical="center"/>
      <protection hidden="1"/>
    </xf>
    <xf numFmtId="0" fontId="14" fillId="2" borderId="29" xfId="1" applyFont="1" applyFill="1" applyBorder="1" applyProtection="1">
      <alignment vertical="center"/>
      <protection hidden="1"/>
    </xf>
    <xf numFmtId="0" fontId="18" fillId="2" borderId="28" xfId="1" applyFont="1" applyFill="1" applyBorder="1" applyAlignment="1" applyProtection="1">
      <alignment vertical="center" textRotation="255" wrapText="1"/>
      <protection hidden="1"/>
    </xf>
    <xf numFmtId="0" fontId="14" fillId="2" borderId="94" xfId="1" applyFont="1" applyFill="1" applyBorder="1" applyAlignment="1" applyProtection="1">
      <alignment vertical="center" textRotation="255"/>
      <protection hidden="1"/>
    </xf>
    <xf numFmtId="0" fontId="0" fillId="0" borderId="0" xfId="0" applyProtection="1">
      <alignment vertical="center"/>
      <protection hidden="1"/>
    </xf>
    <xf numFmtId="0" fontId="14" fillId="2" borderId="49" xfId="1" applyFont="1" applyFill="1" applyBorder="1" applyAlignment="1" applyProtection="1">
      <alignment horizontal="right" vertical="center" shrinkToFit="1"/>
      <protection hidden="1"/>
    </xf>
    <xf numFmtId="0" fontId="14" fillId="2" borderId="33" xfId="1" applyFont="1" applyFill="1" applyBorder="1" applyAlignment="1" applyProtection="1">
      <alignment vertical="center" shrinkToFit="1"/>
      <protection hidden="1"/>
    </xf>
    <xf numFmtId="0" fontId="14" fillId="2" borderId="51" xfId="1" applyFont="1" applyFill="1" applyBorder="1" applyAlignment="1" applyProtection="1">
      <alignment vertical="center" shrinkToFit="1"/>
      <protection hidden="1"/>
    </xf>
    <xf numFmtId="0" fontId="14" fillId="2" borderId="0" xfId="1" applyFont="1" applyFill="1" applyAlignment="1" applyProtection="1">
      <alignment vertical="center" textRotation="255"/>
      <protection hidden="1"/>
    </xf>
    <xf numFmtId="0" fontId="14" fillId="2" borderId="0" xfId="3" applyFont="1" applyFill="1" applyAlignment="1" applyProtection="1">
      <alignment horizontal="left" vertical="top"/>
      <protection hidden="1"/>
    </xf>
    <xf numFmtId="0" fontId="14" fillId="2" borderId="0" xfId="3" applyFont="1" applyFill="1" applyAlignment="1" applyProtection="1">
      <alignment vertical="top" wrapText="1"/>
      <protection hidden="1"/>
    </xf>
    <xf numFmtId="0" fontId="14" fillId="2" borderId="0" xfId="3" applyFont="1" applyFill="1" applyAlignment="1" applyProtection="1">
      <alignment vertical="top"/>
      <protection hidden="1"/>
    </xf>
    <xf numFmtId="0" fontId="14" fillId="2" borderId="0" xfId="3" applyFont="1" applyFill="1" applyProtection="1">
      <alignment vertical="center"/>
      <protection hidden="1"/>
    </xf>
    <xf numFmtId="0" fontId="14" fillId="2" borderId="0" xfId="1" applyFont="1" applyFill="1" applyAlignment="1" applyProtection="1">
      <alignment vertical="top" wrapText="1"/>
      <protection hidden="1"/>
    </xf>
    <xf numFmtId="0" fontId="15" fillId="0" borderId="0" xfId="3" applyFont="1" applyFill="1" applyAlignment="1" applyProtection="1">
      <alignment vertical="center"/>
    </xf>
    <xf numFmtId="58" fontId="13" fillId="4" borderId="0" xfId="3" applyNumberFormat="1" applyFont="1" applyFill="1" applyBorder="1" applyAlignment="1" applyProtection="1">
      <alignment horizontal="right" vertical="center"/>
      <protection hidden="1"/>
    </xf>
    <xf numFmtId="0" fontId="13" fillId="0" borderId="5" xfId="3" applyFont="1" applyFill="1" applyBorder="1" applyAlignment="1" applyProtection="1">
      <alignment vertical="center" shrinkToFit="1"/>
      <protection hidden="1"/>
    </xf>
    <xf numFmtId="0" fontId="13" fillId="4" borderId="12" xfId="3" applyFont="1" applyFill="1" applyBorder="1" applyAlignment="1" applyProtection="1">
      <alignment vertical="center" shrinkToFit="1"/>
      <protection hidden="1"/>
    </xf>
    <xf numFmtId="0" fontId="0" fillId="0" borderId="0" xfId="0" applyBorder="1" applyProtection="1">
      <alignment vertical="center"/>
    </xf>
    <xf numFmtId="0" fontId="14" fillId="0" borderId="0" xfId="1" applyFont="1" applyFill="1" applyBorder="1" applyAlignment="1" applyProtection="1">
      <alignment vertical="center" shrinkToFit="1"/>
      <protection hidden="1"/>
    </xf>
    <xf numFmtId="0" fontId="14" fillId="2" borderId="0" xfId="1" applyFont="1" applyFill="1" applyBorder="1" applyAlignment="1" applyProtection="1">
      <alignment vertical="center" shrinkToFit="1"/>
    </xf>
    <xf numFmtId="0" fontId="14" fillId="0" borderId="0" xfId="1" applyFont="1" applyFill="1" applyBorder="1" applyAlignment="1" applyProtection="1">
      <alignment horizontal="center" vertical="center" shrinkToFit="1"/>
      <protection hidden="1"/>
    </xf>
    <xf numFmtId="0" fontId="14" fillId="2" borderId="0" xfId="0" applyFont="1" applyFill="1" applyProtection="1">
      <alignment vertical="center"/>
      <protection hidden="1"/>
    </xf>
    <xf numFmtId="0" fontId="37" fillId="2" borderId="0" xfId="0" applyFont="1" applyFill="1" applyAlignment="1" applyProtection="1">
      <alignment horizontal="left" vertical="center"/>
      <protection hidden="1"/>
    </xf>
    <xf numFmtId="0" fontId="18" fillId="2" borderId="0" xfId="0" applyFont="1" applyFill="1" applyProtection="1">
      <alignment vertical="center"/>
      <protection hidden="1"/>
    </xf>
    <xf numFmtId="0" fontId="18" fillId="2" borderId="0" xfId="0" applyFont="1" applyFill="1" applyAlignment="1" applyProtection="1">
      <alignment vertical="top"/>
      <protection hidden="1"/>
    </xf>
    <xf numFmtId="0" fontId="18" fillId="2" borderId="0" xfId="0" applyFont="1" applyFill="1" applyAlignment="1" applyProtection="1">
      <alignment vertical="center"/>
      <protection hidden="1"/>
    </xf>
    <xf numFmtId="0" fontId="0" fillId="5" borderId="0" xfId="0" applyFill="1" applyProtection="1">
      <alignment vertical="center"/>
      <protection hidden="1"/>
    </xf>
    <xf numFmtId="180" fontId="0" fillId="5" borderId="0" xfId="0" applyNumberFormat="1" applyFill="1" applyProtection="1">
      <alignment vertical="center"/>
      <protection hidden="1"/>
    </xf>
    <xf numFmtId="0" fontId="0" fillId="0" borderId="9" xfId="0" applyBorder="1" applyProtection="1">
      <alignment vertical="center"/>
      <protection hidden="1"/>
    </xf>
    <xf numFmtId="0" fontId="0" fillId="0" borderId="8" xfId="0" applyBorder="1" applyProtection="1">
      <alignment vertical="center"/>
      <protection hidden="1"/>
    </xf>
    <xf numFmtId="0" fontId="0" fillId="0" borderId="46"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5"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0" borderId="46" xfId="0" applyBorder="1" applyProtection="1">
      <alignment vertical="center"/>
      <protection hidden="1"/>
    </xf>
    <xf numFmtId="0" fontId="0" fillId="0" borderId="46" xfId="0" applyBorder="1" applyAlignment="1" applyProtection="1">
      <alignment vertical="center" shrinkToFit="1"/>
      <protection hidden="1"/>
    </xf>
    <xf numFmtId="181" fontId="0" fillId="0" borderId="46" xfId="0" applyNumberFormat="1" applyBorder="1" applyAlignment="1" applyProtection="1">
      <alignment horizontal="center" vertical="center"/>
      <protection hidden="1"/>
    </xf>
    <xf numFmtId="180" fontId="0" fillId="0" borderId="0" xfId="0" applyNumberFormat="1" applyProtection="1">
      <alignment vertical="center"/>
      <protection hidden="1"/>
    </xf>
    <xf numFmtId="0" fontId="8" fillId="0" borderId="46" xfId="0" applyFont="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9" xfId="0" applyBorder="1">
      <alignment vertical="center"/>
    </xf>
    <xf numFmtId="0" fontId="0" fillId="0" borderId="32" xfId="0" applyBorder="1" applyAlignment="1">
      <alignment horizontal="center" vertical="center"/>
    </xf>
    <xf numFmtId="0" fontId="0" fillId="0" borderId="32" xfId="0" applyBorder="1">
      <alignment vertical="center"/>
    </xf>
    <xf numFmtId="177" fontId="0" fillId="0" borderId="32" xfId="0" applyNumberFormat="1" applyBorder="1">
      <alignment vertical="center"/>
    </xf>
    <xf numFmtId="0" fontId="0" fillId="2" borderId="0" xfId="0" applyFill="1" applyAlignment="1" applyProtection="1">
      <alignment horizontal="center" vertical="center" wrapText="1"/>
    </xf>
    <xf numFmtId="0" fontId="2" fillId="0" borderId="46" xfId="0" applyFont="1" applyFill="1" applyBorder="1" applyAlignment="1">
      <alignment horizontal="center" vertical="center" wrapText="1"/>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9" fontId="0" fillId="0" borderId="9" xfId="0" applyNumberFormat="1" applyBorder="1" applyAlignment="1" applyProtection="1">
      <alignment horizontal="center" vertical="center"/>
      <protection locked="0"/>
    </xf>
    <xf numFmtId="179"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5" fillId="0" borderId="48"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180" fontId="0" fillId="0" borderId="9" xfId="0" applyNumberFormat="1" applyBorder="1" applyAlignment="1" applyProtection="1">
      <alignment horizontal="center" vertical="center" shrinkToFit="1"/>
    </xf>
    <xf numFmtId="180" fontId="0" fillId="0" borderId="8" xfId="0" applyNumberFormat="1" applyBorder="1" applyAlignment="1" applyProtection="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8" xfId="0" applyNumberFormat="1" applyBorder="1" applyAlignment="1" applyProtection="1">
      <alignment horizontal="center" vertical="center" shrinkToFit="1"/>
      <protection locked="0"/>
    </xf>
    <xf numFmtId="0" fontId="8" fillId="0" borderId="48" xfId="0" applyFont="1" applyBorder="1" applyAlignment="1" applyProtection="1">
      <alignment horizontal="center" vertical="center"/>
    </xf>
    <xf numFmtId="0" fontId="5" fillId="0" borderId="47" xfId="0" applyFont="1" applyBorder="1" applyAlignment="1" applyProtection="1">
      <alignment horizontal="center" vertical="center"/>
    </xf>
    <xf numFmtId="180" fontId="10" fillId="0" borderId="48" xfId="0" applyNumberFormat="1" applyFont="1" applyBorder="1" applyAlignment="1" applyProtection="1">
      <alignment horizontal="center" vertical="center" wrapText="1"/>
    </xf>
    <xf numFmtId="180" fontId="10" fillId="0" borderId="47" xfId="0" applyNumberFormat="1" applyFont="1" applyBorder="1" applyAlignment="1" applyProtection="1">
      <alignment horizontal="center" vertical="center" wrapText="1"/>
    </xf>
    <xf numFmtId="0" fontId="43" fillId="0" borderId="48" xfId="0" applyFont="1" applyBorder="1" applyAlignment="1" applyProtection="1">
      <alignment horizontal="center" vertical="center" wrapText="1"/>
    </xf>
    <xf numFmtId="0" fontId="43" fillId="0" borderId="47"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18" fillId="2" borderId="29" xfId="1" applyFont="1" applyFill="1" applyBorder="1" applyAlignment="1" applyProtection="1">
      <alignment horizontal="center" vertical="center" wrapText="1"/>
      <protection hidden="1"/>
    </xf>
    <xf numFmtId="0" fontId="18" fillId="2" borderId="45" xfId="1" applyFont="1" applyFill="1" applyBorder="1" applyAlignment="1" applyProtection="1">
      <alignment horizontal="center" vertical="center" wrapText="1"/>
      <protection hidden="1"/>
    </xf>
    <xf numFmtId="0" fontId="18" fillId="2" borderId="31" xfId="1" applyFont="1" applyFill="1" applyBorder="1" applyAlignment="1" applyProtection="1">
      <alignment horizontal="center" vertical="center" wrapText="1"/>
      <protection hidden="1"/>
    </xf>
    <xf numFmtId="0" fontId="13" fillId="2" borderId="0" xfId="1" applyFont="1" applyFill="1" applyBorder="1" applyAlignment="1" applyProtection="1">
      <alignment horizontal="left" vertical="top" wrapText="1"/>
      <protection hidden="1"/>
    </xf>
    <xf numFmtId="0" fontId="21" fillId="3" borderId="16" xfId="1" applyFont="1" applyFill="1" applyBorder="1" applyAlignment="1" applyProtection="1">
      <alignment horizontal="center" vertical="center"/>
      <protection hidden="1"/>
    </xf>
    <xf numFmtId="0" fontId="21" fillId="3" borderId="39" xfId="1" applyFont="1" applyFill="1" applyBorder="1" applyAlignment="1" applyProtection="1">
      <alignment horizontal="center" vertical="center"/>
      <protection hidden="1"/>
    </xf>
    <xf numFmtId="0" fontId="14" fillId="2" borderId="18" xfId="1" applyFont="1" applyFill="1" applyBorder="1" applyAlignment="1" applyProtection="1">
      <alignment horizontal="center" vertical="center"/>
      <protection hidden="1"/>
    </xf>
    <xf numFmtId="0" fontId="14" fillId="2" borderId="53" xfId="1" applyFont="1" applyFill="1" applyBorder="1" applyAlignment="1" applyProtection="1">
      <alignment horizontal="center" vertical="center"/>
      <protection hidden="1"/>
    </xf>
    <xf numFmtId="0" fontId="13" fillId="2" borderId="0" xfId="0" applyFont="1" applyFill="1" applyAlignment="1" applyProtection="1">
      <alignment vertical="center" wrapText="1"/>
      <protection hidden="1"/>
    </xf>
    <xf numFmtId="0" fontId="13" fillId="2" borderId="0" xfId="1" applyFont="1" applyFill="1" applyBorder="1" applyAlignment="1" applyProtection="1">
      <alignment horizontal="center" vertical="top"/>
      <protection hidden="1"/>
    </xf>
    <xf numFmtId="0" fontId="15" fillId="2" borderId="17" xfId="1" applyFont="1" applyFill="1" applyBorder="1" applyAlignment="1" applyProtection="1">
      <alignment horizontal="center" vertical="center" shrinkToFit="1"/>
      <protection hidden="1"/>
    </xf>
    <xf numFmtId="0" fontId="15" fillId="2" borderId="16" xfId="1" applyFont="1" applyFill="1" applyBorder="1" applyAlignment="1" applyProtection="1">
      <alignment horizontal="center" vertical="center" shrinkToFit="1"/>
      <protection hidden="1"/>
    </xf>
    <xf numFmtId="0" fontId="15" fillId="2" borderId="38" xfId="1" applyFont="1" applyFill="1" applyBorder="1" applyAlignment="1" applyProtection="1">
      <alignment horizontal="center" vertical="center" shrinkToFit="1"/>
      <protection hidden="1"/>
    </xf>
    <xf numFmtId="0" fontId="15" fillId="2" borderId="39" xfId="1" applyFont="1" applyFill="1" applyBorder="1" applyAlignment="1" applyProtection="1">
      <alignment horizontal="center" vertical="center" shrinkToFit="1"/>
      <protection hidden="1"/>
    </xf>
    <xf numFmtId="179" fontId="21" fillId="3" borderId="16" xfId="1" applyNumberFormat="1" applyFont="1" applyFill="1" applyBorder="1" applyAlignment="1" applyProtection="1">
      <alignment horizontal="center" vertical="center" shrinkToFit="1"/>
      <protection hidden="1"/>
    </xf>
    <xf numFmtId="0" fontId="21" fillId="3" borderId="16" xfId="1" applyFont="1" applyFill="1" applyBorder="1" applyAlignment="1" applyProtection="1">
      <alignment horizontal="center" vertical="center" shrinkToFit="1"/>
      <protection hidden="1"/>
    </xf>
    <xf numFmtId="0" fontId="21" fillId="3" borderId="39" xfId="1" applyFont="1" applyFill="1" applyBorder="1" applyAlignment="1" applyProtection="1">
      <alignment horizontal="center" vertical="center" shrinkToFit="1"/>
      <protection hidden="1"/>
    </xf>
    <xf numFmtId="0" fontId="14" fillId="2" borderId="18" xfId="1" applyFont="1" applyFill="1" applyBorder="1" applyAlignment="1" applyProtection="1">
      <alignment horizontal="center" vertical="center" shrinkToFit="1"/>
      <protection hidden="1"/>
    </xf>
    <xf numFmtId="0" fontId="14" fillId="2" borderId="53" xfId="1" applyFont="1" applyFill="1" applyBorder="1" applyAlignment="1" applyProtection="1">
      <alignment horizontal="center" vertical="center" shrinkToFit="1"/>
      <protection hidden="1"/>
    </xf>
    <xf numFmtId="0" fontId="21" fillId="3" borderId="44" xfId="1" applyFont="1" applyFill="1" applyBorder="1" applyAlignment="1" applyProtection="1">
      <alignment horizontal="center" vertical="center" shrinkToFit="1"/>
      <protection hidden="1"/>
    </xf>
    <xf numFmtId="0" fontId="21" fillId="3" borderId="45" xfId="1" applyFont="1" applyFill="1" applyBorder="1" applyAlignment="1" applyProtection="1">
      <alignment horizontal="center" vertical="center" shrinkToFit="1"/>
      <protection hidden="1"/>
    </xf>
    <xf numFmtId="0" fontId="13" fillId="2" borderId="44" xfId="1" applyFont="1" applyFill="1" applyBorder="1" applyAlignment="1" applyProtection="1">
      <alignment horizontal="center" vertical="center" shrinkToFit="1"/>
      <protection hidden="1"/>
    </xf>
    <xf numFmtId="0" fontId="13" fillId="2" borderId="45" xfId="1" applyFont="1" applyFill="1" applyBorder="1" applyAlignment="1" applyProtection="1">
      <alignment horizontal="center" vertical="center" shrinkToFit="1"/>
      <protection hidden="1"/>
    </xf>
    <xf numFmtId="0" fontId="13" fillId="2" borderId="31" xfId="1" applyFont="1" applyFill="1" applyBorder="1" applyAlignment="1" applyProtection="1">
      <alignment horizontal="center" vertical="center" shrinkToFit="1"/>
      <protection hidden="1"/>
    </xf>
    <xf numFmtId="178" fontId="21" fillId="3" borderId="29" xfId="1" applyNumberFormat="1" applyFont="1" applyFill="1" applyBorder="1" applyAlignment="1" applyProtection="1">
      <alignment horizontal="center" vertical="center" shrinkToFit="1"/>
      <protection hidden="1"/>
    </xf>
    <xf numFmtId="178" fontId="21" fillId="3" borderId="45" xfId="1" applyNumberFormat="1" applyFont="1" applyFill="1" applyBorder="1" applyAlignment="1" applyProtection="1">
      <alignment horizontal="center" vertical="center" shrinkToFit="1"/>
      <protection hidden="1"/>
    </xf>
    <xf numFmtId="0" fontId="13" fillId="2" borderId="30" xfId="1" applyFont="1" applyFill="1" applyBorder="1" applyAlignment="1" applyProtection="1">
      <alignment horizontal="center" vertical="center" shrinkToFit="1"/>
      <protection hidden="1"/>
    </xf>
    <xf numFmtId="178" fontId="21" fillId="3" borderId="44" xfId="1" applyNumberFormat="1" applyFont="1" applyFill="1" applyBorder="1" applyAlignment="1" applyProtection="1">
      <alignment horizontal="center" vertical="center" shrinkToFit="1"/>
      <protection hidden="1"/>
    </xf>
    <xf numFmtId="0" fontId="14" fillId="2" borderId="16" xfId="1" applyFont="1" applyFill="1" applyBorder="1" applyAlignment="1" applyProtection="1">
      <alignment vertical="top" wrapText="1"/>
      <protection hidden="1"/>
    </xf>
    <xf numFmtId="0" fontId="13" fillId="0" borderId="17" xfId="3" applyFont="1" applyBorder="1" applyAlignment="1" applyProtection="1">
      <alignment horizontal="center" vertical="center" wrapText="1"/>
      <protection hidden="1"/>
    </xf>
    <xf numFmtId="0" fontId="13" fillId="0" borderId="16" xfId="3" applyFont="1" applyBorder="1" applyAlignment="1" applyProtection="1">
      <alignment horizontal="center" vertical="center" wrapText="1"/>
      <protection hidden="1"/>
    </xf>
    <xf numFmtId="0" fontId="13" fillId="0" borderId="18" xfId="3" applyFont="1" applyBorder="1" applyAlignment="1" applyProtection="1">
      <alignment horizontal="center" vertical="center" wrapText="1"/>
      <protection hidden="1"/>
    </xf>
    <xf numFmtId="0" fontId="13" fillId="0" borderId="38" xfId="3" applyFont="1" applyBorder="1" applyAlignment="1" applyProtection="1">
      <alignment horizontal="center" vertical="center" wrapText="1"/>
      <protection hidden="1"/>
    </xf>
    <xf numFmtId="0" fontId="13" fillId="0" borderId="39" xfId="3" applyFont="1" applyBorder="1" applyAlignment="1" applyProtection="1">
      <alignment horizontal="center" vertical="center" wrapText="1"/>
      <protection hidden="1"/>
    </xf>
    <xf numFmtId="0" fontId="13" fillId="0" borderId="53" xfId="3" applyFont="1" applyBorder="1" applyAlignment="1" applyProtection="1">
      <alignment horizontal="center" vertical="center" wrapText="1"/>
      <protection hidden="1"/>
    </xf>
    <xf numFmtId="0" fontId="18" fillId="0" borderId="14" xfId="3" applyFont="1" applyBorder="1" applyAlignment="1" applyProtection="1">
      <alignment horizontal="center" vertical="center" wrapText="1"/>
      <protection hidden="1"/>
    </xf>
    <xf numFmtId="0" fontId="18" fillId="0" borderId="12" xfId="3" applyFont="1" applyBorder="1" applyAlignment="1" applyProtection="1">
      <alignment horizontal="center" vertical="center" wrapText="1"/>
      <protection hidden="1"/>
    </xf>
    <xf numFmtId="0" fontId="18" fillId="0" borderId="15" xfId="3" applyFont="1" applyBorder="1" applyAlignment="1" applyProtection="1">
      <alignment horizontal="center" vertical="center" wrapText="1"/>
      <protection hidden="1"/>
    </xf>
    <xf numFmtId="0" fontId="14" fillId="2" borderId="44" xfId="1" applyFont="1" applyFill="1" applyBorder="1" applyAlignment="1" applyProtection="1">
      <alignment horizontal="center" vertical="center"/>
      <protection hidden="1"/>
    </xf>
    <xf numFmtId="0" fontId="14" fillId="2" borderId="45" xfId="1" applyFont="1" applyFill="1" applyBorder="1" applyAlignment="1" applyProtection="1">
      <alignment horizontal="center" vertical="center"/>
      <protection hidden="1"/>
    </xf>
    <xf numFmtId="0" fontId="14" fillId="2" borderId="31" xfId="1" applyFont="1" applyFill="1" applyBorder="1" applyAlignment="1" applyProtection="1">
      <alignment horizontal="center" vertical="center"/>
      <protection hidden="1"/>
    </xf>
    <xf numFmtId="179" fontId="14" fillId="2" borderId="14" xfId="1" applyNumberFormat="1" applyFont="1" applyFill="1" applyBorder="1" applyAlignment="1" applyProtection="1">
      <alignment vertical="center" shrinkToFit="1"/>
      <protection hidden="1"/>
    </xf>
    <xf numFmtId="179" fontId="14" fillId="2" borderId="12" xfId="1" applyNumberFormat="1" applyFont="1" applyFill="1" applyBorder="1" applyAlignment="1" applyProtection="1">
      <alignment vertical="center" shrinkToFit="1"/>
      <protection hidden="1"/>
    </xf>
    <xf numFmtId="179" fontId="14" fillId="2" borderId="13" xfId="1" applyNumberFormat="1" applyFont="1" applyFill="1" applyBorder="1" applyAlignment="1" applyProtection="1">
      <alignment vertical="center" shrinkToFit="1"/>
      <protection hidden="1"/>
    </xf>
    <xf numFmtId="0" fontId="18" fillId="2" borderId="14" xfId="1" applyFont="1" applyFill="1" applyBorder="1" applyAlignment="1" applyProtection="1">
      <alignment horizontal="center" vertical="center" shrinkToFit="1"/>
      <protection hidden="1"/>
    </xf>
    <xf numFmtId="0" fontId="18" fillId="2" borderId="12" xfId="1" applyFont="1" applyFill="1" applyBorder="1" applyAlignment="1" applyProtection="1">
      <alignment horizontal="center" vertical="center" shrinkToFit="1"/>
      <protection hidden="1"/>
    </xf>
    <xf numFmtId="0" fontId="18" fillId="2" borderId="13" xfId="1" applyFont="1" applyFill="1" applyBorder="1" applyAlignment="1" applyProtection="1">
      <alignment horizontal="center" vertical="center" shrinkToFit="1"/>
      <protection hidden="1"/>
    </xf>
    <xf numFmtId="0" fontId="18" fillId="2" borderId="14" xfId="1" applyFont="1" applyFill="1" applyBorder="1" applyAlignment="1" applyProtection="1">
      <alignment horizontal="right" vertical="center"/>
      <protection hidden="1"/>
    </xf>
    <xf numFmtId="0" fontId="18" fillId="2" borderId="12" xfId="1" applyFont="1" applyFill="1" applyBorder="1" applyAlignment="1" applyProtection="1">
      <alignment horizontal="right" vertical="center"/>
      <protection hidden="1"/>
    </xf>
    <xf numFmtId="179" fontId="18" fillId="3" borderId="14" xfId="1" applyNumberFormat="1" applyFont="1" applyFill="1" applyBorder="1" applyAlignment="1" applyProtection="1">
      <alignment horizontal="right" vertical="center"/>
      <protection hidden="1"/>
    </xf>
    <xf numFmtId="179" fontId="18" fillId="3" borderId="12" xfId="1" applyNumberFormat="1" applyFont="1" applyFill="1" applyBorder="1" applyAlignment="1" applyProtection="1">
      <alignment horizontal="right" vertical="center"/>
      <protection hidden="1"/>
    </xf>
    <xf numFmtId="177" fontId="18" fillId="3" borderId="12" xfId="1" applyNumberFormat="1" applyFont="1" applyFill="1" applyBorder="1" applyAlignment="1" applyProtection="1">
      <alignment horizontal="right" vertical="center"/>
      <protection hidden="1"/>
    </xf>
    <xf numFmtId="0" fontId="18" fillId="2" borderId="9" xfId="1" applyFont="1" applyFill="1" applyBorder="1" applyAlignment="1" applyProtection="1">
      <alignment horizontal="right" vertical="center"/>
      <protection hidden="1"/>
    </xf>
    <xf numFmtId="0" fontId="18" fillId="2" borderId="7" xfId="1" applyFont="1" applyFill="1" applyBorder="1" applyAlignment="1" applyProtection="1">
      <alignment horizontal="right" vertical="center"/>
      <protection hidden="1"/>
    </xf>
    <xf numFmtId="179" fontId="18" fillId="3" borderId="9" xfId="1" applyNumberFormat="1" applyFont="1" applyFill="1" applyBorder="1" applyAlignment="1" applyProtection="1">
      <alignment horizontal="right" vertical="center"/>
      <protection hidden="1"/>
    </xf>
    <xf numFmtId="179" fontId="18" fillId="3" borderId="7" xfId="1" applyNumberFormat="1" applyFont="1" applyFill="1" applyBorder="1" applyAlignment="1" applyProtection="1">
      <alignment horizontal="right" vertical="center"/>
      <protection hidden="1"/>
    </xf>
    <xf numFmtId="177" fontId="18" fillId="3" borderId="7" xfId="1" applyNumberFormat="1" applyFont="1" applyFill="1" applyBorder="1" applyAlignment="1" applyProtection="1">
      <alignment horizontal="right" vertical="center"/>
      <protection hidden="1"/>
    </xf>
    <xf numFmtId="176" fontId="18" fillId="2" borderId="14" xfId="1" applyNumberFormat="1" applyFont="1" applyFill="1" applyBorder="1" applyAlignment="1" applyProtection="1">
      <alignment horizontal="center" vertical="center" wrapText="1" shrinkToFit="1"/>
      <protection hidden="1"/>
    </xf>
    <xf numFmtId="176" fontId="18" fillId="2" borderId="12" xfId="1" applyNumberFormat="1" applyFont="1" applyFill="1" applyBorder="1" applyAlignment="1" applyProtection="1">
      <alignment horizontal="center" vertical="center" wrapText="1" shrinkToFit="1"/>
      <protection hidden="1"/>
    </xf>
    <xf numFmtId="176" fontId="18" fillId="2" borderId="13" xfId="1" applyNumberFormat="1" applyFont="1" applyFill="1" applyBorder="1" applyAlignment="1" applyProtection="1">
      <alignment horizontal="center" vertical="center" wrapText="1" shrinkToFit="1"/>
      <protection hidden="1"/>
    </xf>
    <xf numFmtId="179" fontId="18" fillId="3" borderId="14" xfId="1" applyNumberFormat="1" applyFont="1" applyFill="1" applyBorder="1" applyAlignment="1" applyProtection="1">
      <alignment vertical="center"/>
      <protection hidden="1"/>
    </xf>
    <xf numFmtId="179" fontId="18" fillId="3" borderId="12" xfId="1" applyNumberFormat="1" applyFont="1" applyFill="1" applyBorder="1" applyAlignment="1" applyProtection="1">
      <alignment vertical="center"/>
      <protection hidden="1"/>
    </xf>
    <xf numFmtId="179" fontId="14" fillId="2" borderId="9" xfId="1" applyNumberFormat="1" applyFont="1" applyFill="1" applyBorder="1" applyAlignment="1" applyProtection="1">
      <alignment vertical="center" shrinkToFit="1"/>
      <protection hidden="1"/>
    </xf>
    <xf numFmtId="179" fontId="14" fillId="2" borderId="7" xfId="1" applyNumberFormat="1" applyFont="1" applyFill="1" applyBorder="1" applyAlignment="1" applyProtection="1">
      <alignment vertical="center" shrinkToFit="1"/>
      <protection hidden="1"/>
    </xf>
    <xf numFmtId="179" fontId="14" fillId="2" borderId="8" xfId="1" applyNumberFormat="1" applyFont="1" applyFill="1" applyBorder="1" applyAlignment="1" applyProtection="1">
      <alignment vertical="center" shrinkToFit="1"/>
      <protection hidden="1"/>
    </xf>
    <xf numFmtId="0" fontId="18" fillId="2" borderId="9" xfId="1" applyFont="1" applyFill="1" applyBorder="1" applyAlignment="1" applyProtection="1">
      <alignment horizontal="center" vertical="center" shrinkToFit="1"/>
      <protection hidden="1"/>
    </xf>
    <xf numFmtId="0" fontId="18" fillId="2" borderId="7" xfId="1" applyFont="1" applyFill="1" applyBorder="1" applyAlignment="1" applyProtection="1">
      <alignment horizontal="center" vertical="center" shrinkToFit="1"/>
      <protection hidden="1"/>
    </xf>
    <xf numFmtId="0" fontId="18" fillId="2" borderId="8" xfId="1" applyFont="1" applyFill="1" applyBorder="1" applyAlignment="1" applyProtection="1">
      <alignment horizontal="center" vertical="center" shrinkToFit="1"/>
      <protection hidden="1"/>
    </xf>
    <xf numFmtId="176" fontId="18" fillId="2" borderId="9" xfId="1" applyNumberFormat="1" applyFont="1" applyFill="1" applyBorder="1" applyAlignment="1" applyProtection="1">
      <alignment horizontal="center" vertical="center" wrapText="1" shrinkToFit="1"/>
      <protection hidden="1"/>
    </xf>
    <xf numFmtId="176" fontId="18" fillId="2" borderId="7" xfId="1" applyNumberFormat="1" applyFont="1" applyFill="1" applyBorder="1" applyAlignment="1" applyProtection="1">
      <alignment horizontal="center" vertical="center" wrapText="1" shrinkToFit="1"/>
      <protection hidden="1"/>
    </xf>
    <xf numFmtId="176" fontId="18" fillId="2" borderId="8" xfId="1" applyNumberFormat="1" applyFont="1" applyFill="1" applyBorder="1" applyAlignment="1" applyProtection="1">
      <alignment horizontal="center" vertical="center" wrapText="1" shrinkToFit="1"/>
      <protection hidden="1"/>
    </xf>
    <xf numFmtId="179" fontId="18" fillId="3" borderId="9" xfId="1" applyNumberFormat="1" applyFont="1" applyFill="1" applyBorder="1" applyAlignment="1" applyProtection="1">
      <alignment vertical="center"/>
      <protection hidden="1"/>
    </xf>
    <xf numFmtId="179" fontId="18" fillId="3" borderId="7" xfId="1" applyNumberFormat="1" applyFont="1" applyFill="1" applyBorder="1" applyAlignment="1" applyProtection="1">
      <alignment vertical="center"/>
      <protection hidden="1"/>
    </xf>
    <xf numFmtId="0" fontId="14" fillId="2" borderId="9"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8" xfId="1" applyFont="1" applyFill="1" applyBorder="1" applyAlignment="1" applyProtection="1">
      <alignment horizontal="center" vertical="center" wrapText="1"/>
    </xf>
    <xf numFmtId="0" fontId="14" fillId="2" borderId="24" xfId="1" applyFont="1" applyFill="1" applyBorder="1" applyAlignment="1" applyProtection="1">
      <alignment horizontal="center" vertical="center" wrapText="1"/>
    </xf>
    <xf numFmtId="0" fontId="14" fillId="2" borderId="0" xfId="1" applyFont="1" applyFill="1" applyAlignment="1" applyProtection="1">
      <alignment horizontal="center" vertical="center" wrapText="1"/>
    </xf>
    <xf numFmtId="177" fontId="18" fillId="3" borderId="2" xfId="1" applyNumberFormat="1" applyFont="1" applyFill="1" applyBorder="1" applyAlignment="1" applyProtection="1">
      <alignment horizontal="right" vertical="center"/>
      <protection hidden="1"/>
    </xf>
    <xf numFmtId="0" fontId="18" fillId="2" borderId="4" xfId="1" applyFont="1" applyFill="1" applyBorder="1" applyAlignment="1" applyProtection="1">
      <alignment horizontal="right" vertical="center"/>
      <protection hidden="1"/>
    </xf>
    <xf numFmtId="0" fontId="18" fillId="2" borderId="2" xfId="1" applyFont="1" applyFill="1" applyBorder="1" applyAlignment="1" applyProtection="1">
      <alignment horizontal="right" vertical="center"/>
      <protection hidden="1"/>
    </xf>
    <xf numFmtId="179" fontId="18" fillId="3" borderId="4" xfId="1" applyNumberFormat="1" applyFont="1" applyFill="1" applyBorder="1" applyAlignment="1" applyProtection="1">
      <alignment horizontal="right" vertical="center"/>
      <protection hidden="1"/>
    </xf>
    <xf numFmtId="179" fontId="18" fillId="3" borderId="2" xfId="1" applyNumberFormat="1" applyFont="1" applyFill="1" applyBorder="1" applyAlignment="1" applyProtection="1">
      <alignment horizontal="right" vertical="center"/>
      <protection hidden="1"/>
    </xf>
    <xf numFmtId="0" fontId="18" fillId="2" borderId="39" xfId="1" applyFont="1" applyFill="1" applyBorder="1" applyAlignment="1" applyProtection="1">
      <alignment vertical="center" wrapText="1"/>
      <protection hidden="1"/>
    </xf>
    <xf numFmtId="0" fontId="18" fillId="2" borderId="53" xfId="1" applyFont="1" applyFill="1" applyBorder="1" applyAlignment="1" applyProtection="1">
      <alignment vertical="center" wrapText="1"/>
      <protection hidden="1"/>
    </xf>
    <xf numFmtId="177" fontId="13" fillId="3" borderId="16" xfId="1" applyNumberFormat="1" applyFont="1" applyFill="1" applyBorder="1" applyAlignment="1" applyProtection="1">
      <alignment horizontal="center" vertical="center" shrinkToFit="1"/>
      <protection hidden="1"/>
    </xf>
    <xf numFmtId="177" fontId="13" fillId="3" borderId="39" xfId="1" applyNumberFormat="1" applyFont="1" applyFill="1" applyBorder="1" applyAlignment="1" applyProtection="1">
      <alignment horizontal="center" vertical="center" shrinkToFit="1"/>
      <protection hidden="1"/>
    </xf>
    <xf numFmtId="0" fontId="14" fillId="2" borderId="18" xfId="1" applyFont="1" applyFill="1" applyBorder="1" applyAlignment="1" applyProtection="1">
      <alignment horizontal="center" vertical="center" textRotation="255"/>
      <protection hidden="1"/>
    </xf>
    <xf numFmtId="0" fontId="14" fillId="2" borderId="53" xfId="1" applyFont="1" applyFill="1" applyBorder="1" applyAlignment="1" applyProtection="1">
      <alignment horizontal="center" vertical="center" textRotation="255"/>
      <protection hidden="1"/>
    </xf>
    <xf numFmtId="0" fontId="14" fillId="2" borderId="55" xfId="1" applyFont="1" applyFill="1" applyBorder="1" applyAlignment="1" applyProtection="1">
      <alignment horizontal="center" vertical="center"/>
      <protection hidden="1"/>
    </xf>
    <xf numFmtId="0" fontId="14" fillId="2" borderId="56" xfId="1" applyFont="1" applyFill="1" applyBorder="1" applyAlignment="1" applyProtection="1">
      <alignment horizontal="center" vertical="center"/>
      <protection hidden="1"/>
    </xf>
    <xf numFmtId="0" fontId="18" fillId="2" borderId="17" xfId="1" applyFont="1" applyFill="1" applyBorder="1" applyAlignment="1" applyProtection="1">
      <alignment horizontal="center" vertical="center" wrapText="1" shrinkToFit="1"/>
      <protection hidden="1"/>
    </xf>
    <xf numFmtId="0" fontId="18" fillId="2" borderId="16" xfId="1" applyFont="1" applyFill="1" applyBorder="1" applyAlignment="1" applyProtection="1">
      <alignment horizontal="center" vertical="center" wrapText="1" shrinkToFit="1"/>
      <protection hidden="1"/>
    </xf>
    <xf numFmtId="0" fontId="18" fillId="2" borderId="38" xfId="1" applyFont="1" applyFill="1" applyBorder="1" applyAlignment="1" applyProtection="1">
      <alignment horizontal="center" vertical="center" wrapText="1" shrinkToFit="1"/>
      <protection hidden="1"/>
    </xf>
    <xf numFmtId="0" fontId="18" fillId="2" borderId="39" xfId="1" applyFont="1" applyFill="1" applyBorder="1" applyAlignment="1" applyProtection="1">
      <alignment horizontal="center" vertical="center" wrapText="1" shrinkToFit="1"/>
      <protection hidden="1"/>
    </xf>
    <xf numFmtId="0" fontId="15" fillId="2" borderId="17" xfId="1" applyFont="1" applyFill="1" applyBorder="1" applyAlignment="1" applyProtection="1">
      <alignment horizontal="center" vertical="center"/>
      <protection hidden="1"/>
    </xf>
    <xf numFmtId="0" fontId="15" fillId="2" borderId="16" xfId="1" applyFont="1" applyFill="1" applyBorder="1" applyAlignment="1" applyProtection="1">
      <alignment horizontal="center" vertical="center"/>
      <protection hidden="1"/>
    </xf>
    <xf numFmtId="0" fontId="15" fillId="2" borderId="38" xfId="1" applyFont="1" applyFill="1" applyBorder="1" applyAlignment="1" applyProtection="1">
      <alignment horizontal="center" vertical="center"/>
      <protection hidden="1"/>
    </xf>
    <xf numFmtId="0" fontId="15" fillId="2" borderId="39" xfId="1" applyFont="1" applyFill="1" applyBorder="1" applyAlignment="1" applyProtection="1">
      <alignment horizontal="center" vertical="center"/>
      <protection hidden="1"/>
    </xf>
    <xf numFmtId="179" fontId="13" fillId="3" borderId="16" xfId="1" applyNumberFormat="1" applyFont="1" applyFill="1" applyBorder="1" applyAlignment="1" applyProtection="1">
      <alignment horizontal="center" vertical="center" shrinkToFit="1"/>
      <protection hidden="1"/>
    </xf>
    <xf numFmtId="179" fontId="13" fillId="3" borderId="39" xfId="1" applyNumberFormat="1" applyFont="1" applyFill="1" applyBorder="1" applyAlignment="1" applyProtection="1">
      <alignment horizontal="center" vertical="center" shrinkToFit="1"/>
      <protection hidden="1"/>
    </xf>
    <xf numFmtId="0" fontId="14" fillId="2" borderId="16" xfId="1" applyFont="1" applyFill="1" applyBorder="1" applyAlignment="1" applyProtection="1">
      <alignment horizontal="center" vertical="center"/>
      <protection hidden="1"/>
    </xf>
    <xf numFmtId="0" fontId="14" fillId="2" borderId="39" xfId="1" applyFont="1" applyFill="1" applyBorder="1" applyAlignment="1" applyProtection="1">
      <alignment horizontal="center" vertical="center"/>
      <protection hidden="1"/>
    </xf>
    <xf numFmtId="0" fontId="15" fillId="4" borderId="0" xfId="3" applyFont="1" applyFill="1" applyAlignment="1" applyProtection="1">
      <alignment horizontal="center" vertical="center"/>
      <protection hidden="1"/>
    </xf>
    <xf numFmtId="0" fontId="13" fillId="0" borderId="0" xfId="3" applyFont="1" applyAlignment="1" applyProtection="1">
      <alignment horizontal="left" vertical="center"/>
      <protection hidden="1"/>
    </xf>
    <xf numFmtId="58" fontId="13" fillId="4" borderId="39" xfId="3" applyNumberFormat="1" applyFont="1" applyFill="1" applyBorder="1" applyAlignment="1" applyProtection="1">
      <alignment horizontal="right" vertical="center"/>
      <protection hidden="1"/>
    </xf>
    <xf numFmtId="0" fontId="14" fillId="0" borderId="33" xfId="3" applyFont="1" applyBorder="1" applyAlignment="1" applyProtection="1">
      <alignment horizontal="distributed" vertical="center"/>
      <protection hidden="1"/>
    </xf>
    <xf numFmtId="0" fontId="14" fillId="0" borderId="46" xfId="3" applyFont="1" applyBorder="1" applyAlignment="1" applyProtection="1">
      <alignment horizontal="distributed" vertical="center"/>
      <protection hidden="1"/>
    </xf>
    <xf numFmtId="0" fontId="13" fillId="4" borderId="9" xfId="3" applyFont="1" applyFill="1" applyBorder="1" applyAlignment="1" applyProtection="1">
      <alignment horizontal="center" vertical="center" shrinkToFit="1"/>
      <protection hidden="1"/>
    </xf>
    <xf numFmtId="0" fontId="13" fillId="4" borderId="7" xfId="3" applyFont="1" applyFill="1" applyBorder="1" applyAlignment="1" applyProtection="1">
      <alignment horizontal="center" vertical="center" shrinkToFit="1"/>
      <protection hidden="1"/>
    </xf>
    <xf numFmtId="0" fontId="13" fillId="4" borderId="10" xfId="3" applyFont="1" applyFill="1" applyBorder="1" applyAlignment="1" applyProtection="1">
      <alignment horizontal="center" vertical="center" shrinkToFit="1"/>
      <protection hidden="1"/>
    </xf>
    <xf numFmtId="0" fontId="14" fillId="0" borderId="51" xfId="3" applyFont="1" applyBorder="1" applyAlignment="1" applyProtection="1">
      <alignment horizontal="distributed" vertical="center"/>
      <protection hidden="1"/>
    </xf>
    <xf numFmtId="0" fontId="14" fillId="0" borderId="52" xfId="3" applyFont="1" applyBorder="1" applyAlignment="1" applyProtection="1">
      <alignment horizontal="distributed" vertical="center"/>
      <protection hidden="1"/>
    </xf>
    <xf numFmtId="179" fontId="13" fillId="4" borderId="9" xfId="3" applyNumberFormat="1" applyFont="1" applyFill="1" applyBorder="1" applyAlignment="1" applyProtection="1">
      <alignment horizontal="center" vertical="center" shrinkToFit="1"/>
      <protection hidden="1"/>
    </xf>
    <xf numFmtId="179" fontId="13" fillId="4" borderId="7" xfId="3" applyNumberFormat="1" applyFont="1" applyFill="1" applyBorder="1" applyAlignment="1" applyProtection="1">
      <alignment horizontal="center" vertical="center" shrinkToFit="1"/>
      <protection hidden="1"/>
    </xf>
    <xf numFmtId="179" fontId="13" fillId="4" borderId="10" xfId="3" applyNumberFormat="1" applyFont="1" applyFill="1" applyBorder="1" applyAlignment="1" applyProtection="1">
      <alignment horizontal="center" vertical="center" shrinkToFit="1"/>
      <protection hidden="1"/>
    </xf>
    <xf numFmtId="0" fontId="14" fillId="0" borderId="49" xfId="3" applyFont="1" applyBorder="1" applyAlignment="1" applyProtection="1">
      <alignment horizontal="distributed" vertical="center"/>
      <protection hidden="1"/>
    </xf>
    <xf numFmtId="0" fontId="14" fillId="0" borderId="50" xfId="3" applyFont="1" applyBorder="1" applyAlignment="1" applyProtection="1">
      <alignment horizontal="distributed" vertical="center"/>
      <protection hidden="1"/>
    </xf>
    <xf numFmtId="0" fontId="13" fillId="0" borderId="4" xfId="3" applyFont="1" applyFill="1" applyBorder="1" applyAlignment="1" applyProtection="1">
      <alignment horizontal="center" vertical="center" shrinkToFit="1"/>
      <protection hidden="1"/>
    </xf>
    <xf numFmtId="0" fontId="13" fillId="0" borderId="2" xfId="3" applyFont="1" applyFill="1" applyBorder="1" applyAlignment="1" applyProtection="1">
      <alignment horizontal="center" vertical="center" shrinkToFit="1"/>
      <protection hidden="1"/>
    </xf>
    <xf numFmtId="0" fontId="13" fillId="4" borderId="2" xfId="3" applyFont="1" applyFill="1" applyBorder="1" applyAlignment="1" applyProtection="1">
      <alignment horizontal="center" vertical="center" shrinkToFit="1"/>
      <protection hidden="1"/>
    </xf>
    <xf numFmtId="0" fontId="13" fillId="4" borderId="14" xfId="3" applyFont="1" applyFill="1" applyBorder="1" applyAlignment="1" applyProtection="1">
      <alignment horizontal="center" vertical="center" shrinkToFit="1"/>
      <protection hidden="1"/>
    </xf>
    <xf numFmtId="0" fontId="13" fillId="4" borderId="12" xfId="3" applyFont="1" applyFill="1" applyBorder="1" applyAlignment="1" applyProtection="1">
      <alignment horizontal="center" vertical="center" shrinkToFit="1"/>
      <protection hidden="1"/>
    </xf>
    <xf numFmtId="0" fontId="13" fillId="4" borderId="12" xfId="3" applyFont="1" applyFill="1" applyBorder="1" applyAlignment="1" applyProtection="1">
      <alignment horizontal="left" vertical="center" shrinkToFit="1"/>
      <protection hidden="1"/>
    </xf>
    <xf numFmtId="0" fontId="13" fillId="4" borderId="15" xfId="3" applyFont="1" applyFill="1" applyBorder="1" applyAlignment="1" applyProtection="1">
      <alignment horizontal="left" vertical="center" shrinkToFit="1"/>
      <protection hidden="1"/>
    </xf>
    <xf numFmtId="0" fontId="23" fillId="2" borderId="45" xfId="1" applyFont="1" applyFill="1" applyBorder="1" applyAlignment="1" applyProtection="1">
      <alignment horizontal="center" vertical="center" wrapText="1"/>
      <protection hidden="1"/>
    </xf>
    <xf numFmtId="0" fontId="23" fillId="2" borderId="31" xfId="1" applyFont="1" applyFill="1" applyBorder="1" applyAlignment="1" applyProtection="1">
      <alignment horizontal="center" vertical="center" wrapText="1"/>
      <protection hidden="1"/>
    </xf>
    <xf numFmtId="0" fontId="14" fillId="2" borderId="45" xfId="1" applyFont="1" applyFill="1" applyBorder="1" applyAlignment="1" applyProtection="1">
      <alignment horizontal="center" vertical="center" wrapText="1"/>
      <protection hidden="1"/>
    </xf>
    <xf numFmtId="0" fontId="14" fillId="2" borderId="31" xfId="1" applyFont="1" applyFill="1" applyBorder="1" applyAlignment="1" applyProtection="1">
      <alignment horizontal="center" vertical="center" wrapText="1"/>
      <protection hidden="1"/>
    </xf>
    <xf numFmtId="176" fontId="18" fillId="2" borderId="4" xfId="1" applyNumberFormat="1" applyFont="1" applyFill="1" applyBorder="1" applyAlignment="1" applyProtection="1">
      <alignment horizontal="center" vertical="center" wrapText="1" shrinkToFit="1"/>
      <protection hidden="1"/>
    </xf>
    <xf numFmtId="176" fontId="18" fillId="2" borderId="2" xfId="1" applyNumberFormat="1" applyFont="1" applyFill="1" applyBorder="1" applyAlignment="1" applyProtection="1">
      <alignment horizontal="center" vertical="center" wrapText="1" shrinkToFit="1"/>
      <protection hidden="1"/>
    </xf>
    <xf numFmtId="176" fontId="18" fillId="2" borderId="3" xfId="1" applyNumberFormat="1" applyFont="1" applyFill="1" applyBorder="1" applyAlignment="1" applyProtection="1">
      <alignment horizontal="center" vertical="center" wrapText="1" shrinkToFit="1"/>
      <protection hidden="1"/>
    </xf>
    <xf numFmtId="179" fontId="18" fillId="3" borderId="4" xfId="1" applyNumberFormat="1" applyFont="1" applyFill="1" applyBorder="1" applyAlignment="1" applyProtection="1">
      <alignment vertical="center"/>
      <protection hidden="1"/>
    </xf>
    <xf numFmtId="179" fontId="18" fillId="3" borderId="2" xfId="1" applyNumberFormat="1" applyFont="1" applyFill="1" applyBorder="1" applyAlignment="1" applyProtection="1">
      <alignment vertical="center"/>
      <protection hidden="1"/>
    </xf>
    <xf numFmtId="179" fontId="14" fillId="2" borderId="4" xfId="1" applyNumberFormat="1" applyFont="1" applyFill="1" applyBorder="1" applyAlignment="1" applyProtection="1">
      <alignment vertical="center" shrinkToFit="1"/>
      <protection hidden="1"/>
    </xf>
    <xf numFmtId="179" fontId="14" fillId="2" borderId="2" xfId="1" applyNumberFormat="1" applyFont="1" applyFill="1" applyBorder="1" applyAlignment="1" applyProtection="1">
      <alignment vertical="center" shrinkToFit="1"/>
      <protection hidden="1"/>
    </xf>
    <xf numFmtId="179" fontId="14" fillId="2" borderId="3" xfId="1" applyNumberFormat="1" applyFont="1" applyFill="1" applyBorder="1" applyAlignment="1" applyProtection="1">
      <alignment vertical="center" shrinkToFit="1"/>
      <protection hidden="1"/>
    </xf>
    <xf numFmtId="0" fontId="18" fillId="2" borderId="4" xfId="1" applyFont="1" applyFill="1" applyBorder="1" applyAlignment="1" applyProtection="1">
      <alignment horizontal="center" vertical="center" shrinkToFit="1"/>
      <protection hidden="1"/>
    </xf>
    <xf numFmtId="0" fontId="18" fillId="2" borderId="2" xfId="1" applyFont="1" applyFill="1" applyBorder="1" applyAlignment="1" applyProtection="1">
      <alignment horizontal="center" vertical="center" shrinkToFit="1"/>
      <protection hidden="1"/>
    </xf>
    <xf numFmtId="0" fontId="18" fillId="2" borderId="3" xfId="1" applyFont="1" applyFill="1" applyBorder="1" applyAlignment="1" applyProtection="1">
      <alignment horizontal="center" vertical="center" shrinkToFit="1"/>
      <protection hidden="1"/>
    </xf>
    <xf numFmtId="0" fontId="14" fillId="2" borderId="29" xfId="1" applyFont="1" applyFill="1" applyBorder="1" applyAlignment="1" applyProtection="1">
      <alignment horizontal="center" vertical="center"/>
      <protection hidden="1"/>
    </xf>
    <xf numFmtId="0" fontId="14" fillId="2" borderId="9" xfId="0" applyFont="1" applyFill="1" applyBorder="1" applyAlignment="1" applyProtection="1">
      <alignment vertical="center" shrinkToFit="1"/>
      <protection locked="0"/>
    </xf>
    <xf numFmtId="0" fontId="14" fillId="2" borderId="7" xfId="0" applyFont="1" applyFill="1" applyBorder="1" applyAlignment="1" applyProtection="1">
      <alignment vertical="center" shrinkToFit="1"/>
      <protection locked="0"/>
    </xf>
    <xf numFmtId="0" fontId="14" fillId="2" borderId="10" xfId="0" applyFont="1" applyFill="1" applyBorder="1" applyAlignment="1" applyProtection="1">
      <alignment vertical="center" shrinkToFit="1"/>
      <protection locked="0"/>
    </xf>
    <xf numFmtId="176" fontId="14" fillId="2" borderId="9" xfId="0" applyNumberFormat="1" applyFont="1" applyFill="1" applyBorder="1" applyAlignment="1" applyProtection="1">
      <alignment horizontal="center" vertical="center" shrinkToFit="1"/>
      <protection hidden="1"/>
    </xf>
    <xf numFmtId="176" fontId="14" fillId="2" borderId="7" xfId="0" applyNumberFormat="1" applyFont="1" applyFill="1" applyBorder="1" applyAlignment="1" applyProtection="1">
      <alignment horizontal="center" vertical="center" shrinkToFit="1"/>
      <protection hidden="1"/>
    </xf>
    <xf numFmtId="176" fontId="14" fillId="2" borderId="8" xfId="0" applyNumberFormat="1" applyFont="1" applyFill="1" applyBorder="1" applyAlignment="1" applyProtection="1">
      <alignment horizontal="center" vertical="center" shrinkToFit="1"/>
      <protection hidden="1"/>
    </xf>
    <xf numFmtId="0" fontId="14" fillId="2" borderId="6" xfId="0" quotePrefix="1" applyFont="1" applyFill="1" applyBorder="1" applyAlignment="1" applyProtection="1">
      <alignment horizontal="center" vertical="center" shrinkToFit="1"/>
      <protection hidden="1"/>
    </xf>
    <xf numFmtId="0" fontId="14" fillId="2" borderId="7" xfId="0" applyFont="1" applyFill="1" applyBorder="1" applyAlignment="1" applyProtection="1">
      <alignment horizontal="center" vertical="center" shrinkToFit="1"/>
      <protection hidden="1"/>
    </xf>
    <xf numFmtId="0" fontId="14" fillId="2" borderId="8" xfId="0" applyFont="1" applyFill="1" applyBorder="1" applyAlignment="1" applyProtection="1">
      <alignment horizontal="center" vertical="center" shrinkToFit="1"/>
      <protection hidden="1"/>
    </xf>
    <xf numFmtId="0" fontId="14" fillId="2" borderId="9" xfId="0" applyFont="1" applyFill="1" applyBorder="1" applyAlignment="1" applyProtection="1">
      <alignment horizontal="center" vertical="center" wrapText="1" shrinkToFit="1"/>
      <protection hidden="1"/>
    </xf>
    <xf numFmtId="0" fontId="14" fillId="2" borderId="7" xfId="0" applyFont="1" applyFill="1" applyBorder="1" applyAlignment="1" applyProtection="1">
      <alignment horizontal="center" vertical="center" wrapText="1" shrinkToFit="1"/>
      <protection hidden="1"/>
    </xf>
    <xf numFmtId="0" fontId="14" fillId="2" borderId="8" xfId="0" applyFont="1" applyFill="1" applyBorder="1" applyAlignment="1" applyProtection="1">
      <alignment horizontal="center" vertical="center" wrapText="1" shrinkToFit="1"/>
      <protection hidden="1"/>
    </xf>
    <xf numFmtId="0" fontId="14" fillId="2" borderId="9" xfId="0" applyFont="1" applyFill="1" applyBorder="1" applyAlignment="1" applyProtection="1">
      <alignment horizontal="center" vertical="center" shrinkToFit="1"/>
      <protection hidden="1"/>
    </xf>
    <xf numFmtId="0" fontId="18" fillId="2" borderId="0" xfId="0" applyFont="1" applyFill="1" applyAlignment="1" applyProtection="1">
      <alignment horizontal="left" vertical="top" wrapText="1"/>
      <protection hidden="1"/>
    </xf>
    <xf numFmtId="0" fontId="18" fillId="2" borderId="0" xfId="0" applyFont="1" applyFill="1" applyAlignment="1" applyProtection="1">
      <alignment horizontal="left" vertical="center" wrapText="1"/>
      <protection hidden="1"/>
    </xf>
    <xf numFmtId="0" fontId="14" fillId="2" borderId="11" xfId="0" quotePrefix="1" applyFont="1" applyFill="1" applyBorder="1" applyAlignment="1" applyProtection="1">
      <alignment horizontal="center" vertical="center" shrinkToFit="1"/>
      <protection hidden="1"/>
    </xf>
    <xf numFmtId="0" fontId="14" fillId="2" borderId="12" xfId="0" applyFont="1" applyFill="1" applyBorder="1" applyAlignment="1" applyProtection="1">
      <alignment horizontal="center" vertical="center" shrinkToFit="1"/>
      <protection hidden="1"/>
    </xf>
    <xf numFmtId="0" fontId="14" fillId="2" borderId="13" xfId="0" applyFont="1" applyFill="1" applyBorder="1" applyAlignment="1" applyProtection="1">
      <alignment horizontal="center" vertical="center" shrinkToFit="1"/>
      <protection hidden="1"/>
    </xf>
    <xf numFmtId="0" fontId="14" fillId="2" borderId="14" xfId="0" applyFont="1" applyFill="1" applyBorder="1" applyAlignment="1" applyProtection="1">
      <alignment horizontal="center" vertical="center" wrapText="1" shrinkToFit="1"/>
      <protection hidden="1"/>
    </xf>
    <xf numFmtId="0" fontId="14" fillId="2" borderId="12" xfId="0" applyFont="1" applyFill="1" applyBorder="1" applyAlignment="1" applyProtection="1">
      <alignment horizontal="center" vertical="center" wrapText="1" shrinkToFit="1"/>
      <protection hidden="1"/>
    </xf>
    <xf numFmtId="0" fontId="14" fillId="2" borderId="13" xfId="0" applyFont="1" applyFill="1" applyBorder="1" applyAlignment="1" applyProtection="1">
      <alignment horizontal="center" vertical="center" wrapText="1" shrinkToFit="1"/>
      <protection hidden="1"/>
    </xf>
    <xf numFmtId="0" fontId="14" fillId="2" borderId="14" xfId="0" applyFont="1" applyFill="1" applyBorder="1" applyAlignment="1" applyProtection="1">
      <alignment horizontal="center" vertical="center" shrinkToFit="1"/>
      <protection hidden="1"/>
    </xf>
    <xf numFmtId="176" fontId="14" fillId="2" borderId="14" xfId="0" applyNumberFormat="1" applyFont="1" applyFill="1" applyBorder="1" applyAlignment="1" applyProtection="1">
      <alignment horizontal="center" vertical="center" shrinkToFit="1"/>
      <protection hidden="1"/>
    </xf>
    <xf numFmtId="176" fontId="14" fillId="2" borderId="12" xfId="0" applyNumberFormat="1" applyFont="1" applyFill="1" applyBorder="1" applyAlignment="1" applyProtection="1">
      <alignment horizontal="center" vertical="center" shrinkToFit="1"/>
      <protection hidden="1"/>
    </xf>
    <xf numFmtId="176" fontId="14" fillId="2" borderId="13" xfId="0" applyNumberFormat="1" applyFont="1" applyFill="1" applyBorder="1" applyAlignment="1" applyProtection="1">
      <alignment horizontal="center" vertical="center" shrinkToFit="1"/>
      <protection hidden="1"/>
    </xf>
    <xf numFmtId="0" fontId="14" fillId="2" borderId="14" xfId="0" applyFont="1" applyFill="1" applyBorder="1" applyAlignment="1" applyProtection="1">
      <alignment vertical="center" shrinkToFit="1"/>
      <protection locked="0"/>
    </xf>
    <xf numFmtId="0" fontId="14" fillId="2" borderId="12" xfId="0" applyFont="1" applyFill="1" applyBorder="1" applyAlignment="1" applyProtection="1">
      <alignment vertical="center" shrinkToFit="1"/>
      <protection locked="0"/>
    </xf>
    <xf numFmtId="0" fontId="14" fillId="2" borderId="15" xfId="0" applyFont="1" applyFill="1" applyBorder="1" applyAlignment="1" applyProtection="1">
      <alignment vertical="center" shrinkToFit="1"/>
      <protection locked="0"/>
    </xf>
    <xf numFmtId="0" fontId="14" fillId="2" borderId="33" xfId="0" applyFont="1" applyFill="1" applyBorder="1" applyAlignment="1" applyProtection="1">
      <alignment horizontal="center" vertical="center" shrinkToFit="1"/>
      <protection hidden="1"/>
    </xf>
    <xf numFmtId="0" fontId="14" fillId="2" borderId="46" xfId="0" applyFont="1" applyFill="1" applyBorder="1" applyAlignment="1" applyProtection="1">
      <alignment horizontal="center" vertical="center" shrinkToFit="1"/>
      <protection hidden="1"/>
    </xf>
    <xf numFmtId="177" fontId="14" fillId="2" borderId="7" xfId="1" applyNumberFormat="1" applyFont="1" applyFill="1" applyBorder="1" applyAlignment="1" applyProtection="1">
      <alignment horizontal="center" vertical="center" shrinkToFit="1"/>
      <protection hidden="1"/>
    </xf>
    <xf numFmtId="177" fontId="14" fillId="2" borderId="10" xfId="1" applyNumberFormat="1" applyFont="1" applyFill="1" applyBorder="1" applyAlignment="1" applyProtection="1">
      <alignment horizontal="center" vertical="center" shrinkToFit="1"/>
      <protection hidden="1"/>
    </xf>
    <xf numFmtId="0" fontId="14" fillId="2" borderId="7" xfId="1" applyNumberFormat="1" applyFont="1" applyFill="1" applyBorder="1" applyAlignment="1" applyProtection="1">
      <alignment horizontal="center" vertical="center" shrinkToFit="1"/>
      <protection hidden="1"/>
    </xf>
    <xf numFmtId="0" fontId="14" fillId="2" borderId="10" xfId="1" applyNumberFormat="1" applyFont="1" applyFill="1" applyBorder="1" applyAlignment="1" applyProtection="1">
      <alignment horizontal="center" vertical="center" shrinkToFit="1"/>
      <protection hidden="1"/>
    </xf>
    <xf numFmtId="0" fontId="14" fillId="2" borderId="4" xfId="0" applyFont="1" applyFill="1" applyBorder="1" applyAlignment="1" applyProtection="1">
      <alignment vertical="center" shrinkToFit="1"/>
      <protection locked="0"/>
    </xf>
    <xf numFmtId="0" fontId="14" fillId="2" borderId="2" xfId="0" applyFont="1" applyFill="1" applyBorder="1" applyAlignment="1" applyProtection="1">
      <alignment vertical="center" shrinkToFit="1"/>
      <protection locked="0"/>
    </xf>
    <xf numFmtId="0" fontId="14" fillId="2" borderId="5" xfId="0" applyFont="1" applyFill="1" applyBorder="1" applyAlignment="1" applyProtection="1">
      <alignment vertical="center" shrinkToFit="1"/>
      <protection locked="0"/>
    </xf>
    <xf numFmtId="0" fontId="14" fillId="2" borderId="51" xfId="0" applyFont="1" applyFill="1" applyBorder="1" applyAlignment="1" applyProtection="1">
      <alignment horizontal="center" vertical="center" shrinkToFit="1"/>
      <protection hidden="1"/>
    </xf>
    <xf numFmtId="0" fontId="14" fillId="2" borderId="52" xfId="0" applyFont="1" applyFill="1" applyBorder="1" applyAlignment="1" applyProtection="1">
      <alignment horizontal="center" vertical="center" shrinkToFit="1"/>
      <protection hidden="1"/>
    </xf>
    <xf numFmtId="0" fontId="14" fillId="2" borderId="49" xfId="0" applyFont="1" applyFill="1" applyBorder="1" applyAlignment="1" applyProtection="1">
      <alignment horizontal="center" vertical="center"/>
      <protection hidden="1"/>
    </xf>
    <xf numFmtId="0" fontId="14" fillId="2" borderId="50" xfId="0" applyFont="1" applyFill="1" applyBorder="1" applyAlignment="1" applyProtection="1">
      <alignment horizontal="center" vertical="center"/>
      <protection hidden="1"/>
    </xf>
    <xf numFmtId="0" fontId="14" fillId="2" borderId="51" xfId="0" applyFont="1" applyFill="1" applyBorder="1" applyAlignment="1" applyProtection="1">
      <alignment horizontal="center" vertical="center"/>
      <protection hidden="1"/>
    </xf>
    <xf numFmtId="0" fontId="14" fillId="2" borderId="52" xfId="0" applyFont="1" applyFill="1" applyBorder="1" applyAlignment="1" applyProtection="1">
      <alignment horizontal="center" vertical="center"/>
      <protection hidden="1"/>
    </xf>
    <xf numFmtId="0" fontId="14" fillId="2" borderId="59"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2" borderId="60"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14" fillId="2" borderId="1" xfId="0" quotePrefix="1" applyFont="1" applyFill="1" applyBorder="1" applyAlignment="1" applyProtection="1">
      <alignment horizontal="center" vertical="center" shrinkToFit="1"/>
      <protection hidden="1"/>
    </xf>
    <xf numFmtId="0" fontId="14" fillId="2" borderId="2" xfId="0" applyFont="1" applyFill="1" applyBorder="1" applyAlignment="1" applyProtection="1">
      <alignment horizontal="center" vertical="center" shrinkToFit="1"/>
      <protection hidden="1"/>
    </xf>
    <xf numFmtId="0" fontId="14" fillId="2" borderId="3" xfId="0" applyFont="1" applyFill="1" applyBorder="1" applyAlignment="1" applyProtection="1">
      <alignment horizontal="center" vertical="center" shrinkToFit="1"/>
      <protection hidden="1"/>
    </xf>
    <xf numFmtId="0" fontId="14" fillId="2" borderId="4" xfId="0" applyFont="1" applyFill="1" applyBorder="1" applyAlignment="1" applyProtection="1">
      <alignment horizontal="center" vertical="center" shrinkToFit="1"/>
      <protection hidden="1"/>
    </xf>
    <xf numFmtId="176" fontId="14" fillId="2" borderId="4" xfId="0" applyNumberFormat="1" applyFont="1" applyFill="1" applyBorder="1" applyAlignment="1" applyProtection="1">
      <alignment horizontal="center" vertical="center" shrinkToFit="1"/>
      <protection hidden="1"/>
    </xf>
    <xf numFmtId="176" fontId="14" fillId="2" borderId="2" xfId="0" applyNumberFormat="1" applyFont="1" applyFill="1" applyBorder="1" applyAlignment="1" applyProtection="1">
      <alignment horizontal="center" vertical="center" shrinkToFit="1"/>
      <protection hidden="1"/>
    </xf>
    <xf numFmtId="176" fontId="14" fillId="2" borderId="3" xfId="0" applyNumberFormat="1" applyFont="1" applyFill="1" applyBorder="1" applyAlignment="1" applyProtection="1">
      <alignment horizontal="center" vertical="center" shrinkToFit="1"/>
      <protection hidden="1"/>
    </xf>
    <xf numFmtId="0" fontId="14" fillId="2" borderId="12" xfId="1" applyFont="1" applyFill="1" applyBorder="1" applyAlignment="1" applyProtection="1">
      <alignment horizontal="left" vertical="center" shrinkToFit="1"/>
      <protection hidden="1"/>
    </xf>
    <xf numFmtId="0" fontId="14" fillId="2" borderId="15" xfId="1" applyFont="1" applyFill="1" applyBorder="1" applyAlignment="1" applyProtection="1">
      <alignment horizontal="left" vertical="center" shrinkToFit="1"/>
      <protection hidden="1"/>
    </xf>
    <xf numFmtId="0" fontId="14" fillId="2" borderId="14" xfId="1" applyFont="1" applyFill="1" applyBorder="1" applyAlignment="1" applyProtection="1">
      <alignment horizontal="center" vertical="center" shrinkToFit="1"/>
      <protection hidden="1"/>
    </xf>
    <xf numFmtId="0" fontId="14" fillId="2" borderId="12" xfId="1" applyFont="1" applyFill="1" applyBorder="1" applyAlignment="1" applyProtection="1">
      <alignment horizontal="center" vertical="center" shrinkToFit="1"/>
      <protection hidden="1"/>
    </xf>
    <xf numFmtId="0" fontId="14"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176" fontId="14" fillId="2" borderId="0" xfId="1" applyNumberFormat="1" applyFont="1" applyFill="1" applyBorder="1" applyAlignment="1" applyProtection="1">
      <alignment horizontal="right" vertical="center"/>
      <protection hidden="1"/>
    </xf>
    <xf numFmtId="0" fontId="14" fillId="2" borderId="49" xfId="0" applyFont="1" applyFill="1" applyBorder="1" applyAlignment="1" applyProtection="1">
      <alignment horizontal="center" vertical="center" shrinkToFit="1"/>
      <protection hidden="1"/>
    </xf>
    <xf numFmtId="0" fontId="14" fillId="2" borderId="50" xfId="0" applyFont="1" applyFill="1" applyBorder="1" applyAlignment="1" applyProtection="1">
      <alignment horizontal="center" vertical="center" shrinkToFit="1"/>
      <protection hidden="1"/>
    </xf>
    <xf numFmtId="0" fontId="14" fillId="2" borderId="2" xfId="1" applyFont="1" applyFill="1" applyBorder="1" applyAlignment="1" applyProtection="1">
      <alignment horizontal="center" vertical="center" shrinkToFit="1"/>
      <protection hidden="1"/>
    </xf>
    <xf numFmtId="0" fontId="14" fillId="2" borderId="2" xfId="1" applyFont="1" applyFill="1" applyBorder="1" applyAlignment="1" applyProtection="1">
      <alignment horizontal="left" vertical="center" shrinkToFit="1"/>
      <protection hidden="1"/>
    </xf>
    <xf numFmtId="0" fontId="14" fillId="2" borderId="5" xfId="1" applyFont="1" applyFill="1" applyBorder="1" applyAlignment="1" applyProtection="1">
      <alignment horizontal="left" vertical="center" shrinkToFit="1"/>
      <protection hidden="1"/>
    </xf>
    <xf numFmtId="0" fontId="14" fillId="2" borderId="7" xfId="1" applyFont="1" applyFill="1" applyBorder="1" applyAlignment="1" applyProtection="1">
      <alignment horizontal="center" vertical="center" shrinkToFit="1"/>
      <protection hidden="1"/>
    </xf>
    <xf numFmtId="0" fontId="14" fillId="2" borderId="10" xfId="1" applyFont="1" applyFill="1" applyBorder="1" applyAlignment="1" applyProtection="1">
      <alignment horizontal="center" vertical="center" shrinkToFit="1"/>
      <protection hidden="1"/>
    </xf>
    <xf numFmtId="0" fontId="33" fillId="2" borderId="22" xfId="5" applyFont="1" applyFill="1" applyBorder="1" applyAlignment="1" applyProtection="1">
      <alignment horizontal="center" vertical="center" wrapText="1"/>
    </xf>
    <xf numFmtId="0" fontId="33" fillId="2" borderId="23" xfId="5" applyFont="1" applyFill="1" applyBorder="1" applyAlignment="1" applyProtection="1">
      <alignment horizontal="center" vertical="center"/>
    </xf>
    <xf numFmtId="0" fontId="33" fillId="2" borderId="34" xfId="5" applyFont="1" applyFill="1" applyBorder="1" applyAlignment="1" applyProtection="1">
      <alignment horizontal="center" vertical="center"/>
    </xf>
    <xf numFmtId="0" fontId="33" fillId="2" borderId="26" xfId="5" applyFont="1" applyFill="1" applyBorder="1" applyAlignment="1" applyProtection="1">
      <alignment horizontal="center" vertical="center"/>
    </xf>
    <xf numFmtId="0" fontId="33" fillId="2" borderId="25" xfId="5" applyFont="1" applyFill="1" applyBorder="1" applyAlignment="1" applyProtection="1">
      <alignment horizontal="center" vertical="center"/>
    </xf>
    <xf numFmtId="0" fontId="33" fillId="2" borderId="57" xfId="5" applyFont="1" applyFill="1" applyBorder="1" applyAlignment="1" applyProtection="1">
      <alignment horizontal="center" vertical="center"/>
    </xf>
    <xf numFmtId="0" fontId="25" fillId="3" borderId="22" xfId="5" applyFont="1" applyFill="1" applyBorder="1" applyAlignment="1" applyProtection="1">
      <alignment horizontal="center" vertical="center" shrinkToFit="1"/>
      <protection hidden="1"/>
    </xf>
    <xf numFmtId="0" fontId="25" fillId="3" borderId="23" xfId="5" applyFont="1" applyFill="1" applyBorder="1" applyAlignment="1" applyProtection="1">
      <alignment horizontal="center" vertical="center" shrinkToFit="1"/>
      <protection hidden="1"/>
    </xf>
    <xf numFmtId="0" fontId="25" fillId="3" borderId="26" xfId="5" applyFont="1" applyFill="1" applyBorder="1" applyAlignment="1" applyProtection="1">
      <alignment horizontal="center" vertical="center" shrinkToFit="1"/>
      <protection hidden="1"/>
    </xf>
    <xf numFmtId="0" fontId="25" fillId="3" borderId="25" xfId="5" applyFont="1" applyFill="1" applyBorder="1" applyAlignment="1" applyProtection="1">
      <alignment horizontal="center" vertical="center" shrinkToFit="1"/>
      <protection hidden="1"/>
    </xf>
    <xf numFmtId="0" fontId="33" fillId="2" borderId="23" xfId="5" applyFont="1" applyFill="1" applyBorder="1" applyAlignment="1" applyProtection="1">
      <alignment horizontal="center" vertical="center" wrapText="1"/>
    </xf>
    <xf numFmtId="0" fontId="33" fillId="2" borderId="34" xfId="5" applyFont="1" applyFill="1" applyBorder="1" applyAlignment="1" applyProtection="1">
      <alignment horizontal="center" vertical="center" wrapText="1"/>
    </xf>
    <xf numFmtId="0" fontId="33" fillId="2" borderId="25" xfId="5" applyFont="1" applyFill="1" applyBorder="1" applyAlignment="1" applyProtection="1">
      <alignment horizontal="center" vertical="center" wrapText="1"/>
    </xf>
    <xf numFmtId="0" fontId="33" fillId="2" borderId="57" xfId="5" applyFont="1" applyFill="1" applyBorder="1" applyAlignment="1" applyProtection="1">
      <alignment horizontal="center" vertical="center" wrapText="1"/>
    </xf>
    <xf numFmtId="0" fontId="33" fillId="2" borderId="25" xfId="5" applyFont="1" applyFill="1" applyBorder="1" applyAlignment="1" applyProtection="1">
      <alignment horizontal="center"/>
    </xf>
    <xf numFmtId="0" fontId="33" fillId="2" borderId="23" xfId="5" applyFont="1" applyFill="1" applyBorder="1" applyAlignment="1" applyProtection="1">
      <alignment horizontal="center"/>
    </xf>
    <xf numFmtId="176" fontId="25" fillId="2" borderId="0" xfId="5" applyNumberFormat="1" applyFont="1" applyFill="1" applyBorder="1" applyAlignment="1" applyProtection="1">
      <alignment horizontal="center" shrinkToFit="1"/>
    </xf>
    <xf numFmtId="0" fontId="25" fillId="2" borderId="25" xfId="5" applyFont="1" applyFill="1" applyBorder="1" applyAlignment="1" applyProtection="1">
      <alignment horizontal="center"/>
    </xf>
    <xf numFmtId="0" fontId="25" fillId="2" borderId="23" xfId="5" applyFont="1" applyFill="1" applyBorder="1" applyAlignment="1" applyProtection="1">
      <alignment horizontal="center"/>
    </xf>
    <xf numFmtId="0" fontId="25" fillId="2" borderId="22" xfId="5" applyFont="1" applyFill="1" applyBorder="1" applyAlignment="1" applyProtection="1">
      <alignment horizontal="center" vertical="center"/>
    </xf>
    <xf numFmtId="0" fontId="25" fillId="2" borderId="34" xfId="5" applyFont="1" applyFill="1" applyBorder="1" applyAlignment="1" applyProtection="1">
      <alignment horizontal="center" vertical="center"/>
    </xf>
    <xf numFmtId="0" fontId="25" fillId="2" borderId="24" xfId="5" applyFont="1" applyFill="1" applyBorder="1" applyAlignment="1" applyProtection="1">
      <alignment horizontal="center" vertical="center"/>
    </xf>
    <xf numFmtId="0" fontId="25" fillId="2" borderId="58" xfId="5" applyFont="1" applyFill="1" applyBorder="1" applyAlignment="1" applyProtection="1">
      <alignment horizontal="center" vertical="center"/>
    </xf>
    <xf numFmtId="0" fontId="25" fillId="2" borderId="26" xfId="5" applyFont="1" applyFill="1" applyBorder="1" applyAlignment="1" applyProtection="1">
      <alignment horizontal="center" vertical="center"/>
    </xf>
    <xf numFmtId="0" fontId="25" fillId="2" borderId="57" xfId="5" applyFont="1" applyFill="1" applyBorder="1" applyAlignment="1" applyProtection="1">
      <alignment horizontal="center" vertical="center"/>
    </xf>
    <xf numFmtId="0" fontId="33" fillId="2" borderId="61" xfId="5" applyFont="1" applyFill="1" applyBorder="1" applyAlignment="1" applyProtection="1">
      <alignment horizontal="center" vertical="center"/>
    </xf>
    <xf numFmtId="0" fontId="33" fillId="2" borderId="89" xfId="5" applyFont="1" applyFill="1" applyBorder="1" applyAlignment="1" applyProtection="1">
      <alignment horizontal="center" vertical="center"/>
    </xf>
    <xf numFmtId="0" fontId="25" fillId="2" borderId="88" xfId="5" applyFont="1" applyFill="1" applyBorder="1" applyAlignment="1" applyProtection="1">
      <alignment horizontal="center" vertical="center" shrinkToFit="1"/>
      <protection locked="0"/>
    </xf>
    <xf numFmtId="0" fontId="25" fillId="2" borderId="23" xfId="5" applyFont="1" applyFill="1" applyBorder="1" applyAlignment="1" applyProtection="1">
      <alignment horizontal="center" vertical="center" shrinkToFit="1"/>
      <protection locked="0"/>
    </xf>
    <xf numFmtId="0" fontId="25" fillId="2" borderId="34" xfId="5" applyFont="1" applyFill="1" applyBorder="1" applyAlignment="1" applyProtection="1">
      <alignment horizontal="center" vertical="center" shrinkToFit="1"/>
      <protection locked="0"/>
    </xf>
    <xf numFmtId="0" fontId="25" fillId="2" borderId="90" xfId="5" applyFont="1" applyFill="1" applyBorder="1" applyAlignment="1" applyProtection="1">
      <alignment horizontal="center" vertical="center" shrinkToFit="1"/>
      <protection locked="0"/>
    </xf>
    <xf numFmtId="0" fontId="25" fillId="2" borderId="25" xfId="5" applyFont="1" applyFill="1" applyBorder="1" applyAlignment="1" applyProtection="1">
      <alignment horizontal="center" vertical="center" shrinkToFit="1"/>
      <protection locked="0"/>
    </xf>
    <xf numFmtId="0" fontId="25" fillId="2" borderId="57" xfId="5" applyFont="1" applyFill="1" applyBorder="1" applyAlignment="1" applyProtection="1">
      <alignment horizontal="center" vertical="center" shrinkToFit="1"/>
      <protection locked="0"/>
    </xf>
    <xf numFmtId="0" fontId="33" fillId="2" borderId="22" xfId="5" applyFont="1" applyFill="1" applyBorder="1" applyAlignment="1" applyProtection="1">
      <alignment horizontal="center" vertical="center"/>
    </xf>
    <xf numFmtId="176" fontId="25" fillId="2" borderId="22" xfId="5" applyNumberFormat="1" applyFont="1" applyFill="1" applyBorder="1" applyAlignment="1" applyProtection="1">
      <alignment horizontal="center" vertical="center" shrinkToFit="1"/>
      <protection locked="0"/>
    </xf>
    <xf numFmtId="176" fontId="25" fillId="2" borderId="23" xfId="5" applyNumberFormat="1" applyFont="1" applyFill="1" applyBorder="1" applyAlignment="1" applyProtection="1">
      <alignment horizontal="center" vertical="center" shrinkToFit="1"/>
      <protection locked="0"/>
    </xf>
    <xf numFmtId="176" fontId="25" fillId="2" borderId="61" xfId="5" applyNumberFormat="1" applyFont="1" applyFill="1" applyBorder="1" applyAlignment="1" applyProtection="1">
      <alignment horizontal="center" vertical="center" shrinkToFit="1"/>
      <protection locked="0"/>
    </xf>
    <xf numFmtId="176" fontId="25" fillId="2" borderId="26" xfId="5" applyNumberFormat="1" applyFont="1" applyFill="1" applyBorder="1" applyAlignment="1" applyProtection="1">
      <alignment horizontal="center" vertical="center" shrinkToFit="1"/>
      <protection locked="0"/>
    </xf>
    <xf numFmtId="176" fontId="25" fillId="2" borderId="25" xfId="5" applyNumberFormat="1" applyFont="1" applyFill="1" applyBorder="1" applyAlignment="1" applyProtection="1">
      <alignment horizontal="center" vertical="center" shrinkToFit="1"/>
      <protection locked="0"/>
    </xf>
    <xf numFmtId="176" fontId="25" fillId="2" borderId="89" xfId="5" applyNumberFormat="1" applyFont="1" applyFill="1" applyBorder="1" applyAlignment="1" applyProtection="1">
      <alignment horizontal="center" vertical="center" shrinkToFit="1"/>
      <protection locked="0"/>
    </xf>
    <xf numFmtId="0" fontId="36" fillId="2" borderId="88" xfId="5" applyFont="1" applyFill="1" applyBorder="1" applyAlignment="1" applyProtection="1">
      <alignment horizontal="center" vertical="center"/>
    </xf>
    <xf numFmtId="0" fontId="36" fillId="2" borderId="23" xfId="5" applyFont="1" applyFill="1" applyBorder="1" applyAlignment="1" applyProtection="1">
      <alignment horizontal="center" vertical="center"/>
    </xf>
    <xf numFmtId="0" fontId="36" fillId="2" borderId="61" xfId="5" applyFont="1" applyFill="1" applyBorder="1" applyAlignment="1" applyProtection="1">
      <alignment horizontal="center" vertical="center"/>
    </xf>
    <xf numFmtId="0" fontId="36" fillId="2" borderId="90" xfId="5" applyFont="1" applyFill="1" applyBorder="1" applyAlignment="1" applyProtection="1">
      <alignment horizontal="center" vertical="center"/>
    </xf>
    <xf numFmtId="0" fontId="36" fillId="2" borderId="25" xfId="5" applyFont="1" applyFill="1" applyBorder="1" applyAlignment="1" applyProtection="1">
      <alignment horizontal="center" vertical="center"/>
    </xf>
    <xf numFmtId="0" fontId="36" fillId="2" borderId="89" xfId="5" applyFont="1" applyFill="1" applyBorder="1" applyAlignment="1" applyProtection="1">
      <alignment horizontal="center" vertical="center"/>
    </xf>
    <xf numFmtId="176" fontId="25" fillId="2" borderId="88" xfId="5" applyNumberFormat="1" applyFont="1" applyFill="1" applyBorder="1" applyAlignment="1" applyProtection="1">
      <alignment horizontal="center" vertical="center" shrinkToFit="1"/>
      <protection locked="0"/>
    </xf>
    <xf numFmtId="176" fontId="25" fillId="2" borderId="34" xfId="5" applyNumberFormat="1" applyFont="1" applyFill="1" applyBorder="1" applyAlignment="1" applyProtection="1">
      <alignment horizontal="center" vertical="center" shrinkToFit="1"/>
      <protection locked="0"/>
    </xf>
    <xf numFmtId="176" fontId="25" fillId="2" borderId="90" xfId="5" applyNumberFormat="1" applyFont="1" applyFill="1" applyBorder="1" applyAlignment="1" applyProtection="1">
      <alignment horizontal="center" vertical="center" shrinkToFit="1"/>
      <protection locked="0"/>
    </xf>
    <xf numFmtId="176" fontId="25" fillId="2" borderId="57" xfId="5" applyNumberFormat="1" applyFont="1" applyFill="1" applyBorder="1" applyAlignment="1" applyProtection="1">
      <alignment horizontal="center" vertical="center" shrinkToFit="1"/>
      <protection locked="0"/>
    </xf>
    <xf numFmtId="0" fontId="33" fillId="2" borderId="9" xfId="5" applyFont="1" applyFill="1" applyBorder="1" applyAlignment="1" applyProtection="1">
      <alignment horizontal="center"/>
    </xf>
    <xf numFmtId="0" fontId="33" fillId="2" borderId="7" xfId="5" applyFont="1" applyFill="1" applyBorder="1" applyAlignment="1" applyProtection="1">
      <alignment horizontal="center"/>
    </xf>
    <xf numFmtId="0" fontId="33" fillId="2" borderId="8" xfId="5" applyFont="1" applyFill="1" applyBorder="1" applyAlignment="1" applyProtection="1">
      <alignment horizontal="center"/>
    </xf>
    <xf numFmtId="0" fontId="33" fillId="2" borderId="0" xfId="5" applyFont="1" applyFill="1" applyBorder="1" applyAlignment="1" applyProtection="1">
      <alignment horizontal="center"/>
    </xf>
    <xf numFmtId="0" fontId="25" fillId="2" borderId="0" xfId="5" applyFont="1" applyFill="1" applyBorder="1" applyAlignment="1" applyProtection="1">
      <alignment horizontal="center"/>
    </xf>
    <xf numFmtId="176" fontId="25" fillId="2" borderId="25" xfId="5" applyNumberFormat="1" applyFont="1" applyFill="1" applyBorder="1" applyAlignment="1" applyProtection="1">
      <alignment horizontal="center" shrinkToFit="1"/>
    </xf>
    <xf numFmtId="176" fontId="25" fillId="2" borderId="23" xfId="5" applyNumberFormat="1" applyFont="1" applyFill="1" applyBorder="1" applyAlignment="1" applyProtection="1">
      <alignment horizontal="center" shrinkToFit="1"/>
    </xf>
    <xf numFmtId="0" fontId="30" fillId="2" borderId="23" xfId="5" applyFont="1" applyFill="1" applyBorder="1" applyAlignment="1" applyProtection="1">
      <alignment horizontal="left" vertical="top" shrinkToFit="1"/>
    </xf>
    <xf numFmtId="0" fontId="30" fillId="2" borderId="17" xfId="2" applyFont="1" applyFill="1" applyBorder="1" applyAlignment="1" applyProtection="1">
      <alignment horizontal="center" vertical="center" wrapText="1"/>
    </xf>
    <xf numFmtId="0" fontId="30" fillId="2" borderId="16" xfId="2" applyFont="1" applyFill="1" applyBorder="1" applyAlignment="1" applyProtection="1">
      <alignment horizontal="center" vertical="center" wrapText="1"/>
    </xf>
    <xf numFmtId="0" fontId="30" fillId="2" borderId="38" xfId="2" applyFont="1" applyFill="1" applyBorder="1" applyAlignment="1" applyProtection="1">
      <alignment horizontal="center" vertical="center" wrapText="1"/>
    </xf>
    <xf numFmtId="0" fontId="30" fillId="2" borderId="39" xfId="2" applyFont="1" applyFill="1" applyBorder="1" applyAlignment="1" applyProtection="1">
      <alignment horizontal="center" vertical="center" wrapText="1"/>
    </xf>
    <xf numFmtId="0" fontId="34" fillId="2" borderId="16" xfId="2" applyFont="1" applyFill="1" applyBorder="1" applyAlignment="1" applyProtection="1">
      <alignment horizontal="center" vertical="center" wrapText="1"/>
    </xf>
    <xf numFmtId="0" fontId="34" fillId="2" borderId="39" xfId="2" applyFont="1" applyFill="1" applyBorder="1" applyAlignment="1" applyProtection="1">
      <alignment horizontal="center" vertical="center" wrapText="1"/>
    </xf>
    <xf numFmtId="0" fontId="33" fillId="2" borderId="19" xfId="2" applyFont="1" applyFill="1" applyBorder="1" applyAlignment="1" applyProtection="1">
      <alignment horizontal="center" vertical="center" wrapText="1"/>
    </xf>
    <xf numFmtId="0" fontId="33" fillId="2" borderId="20" xfId="2" applyFont="1" applyFill="1" applyBorder="1" applyAlignment="1" applyProtection="1">
      <alignment horizontal="center" vertical="center" wrapText="1"/>
    </xf>
    <xf numFmtId="0" fontId="33" fillId="2" borderId="85" xfId="2" applyFont="1" applyFill="1" applyBorder="1" applyAlignment="1" applyProtection="1">
      <alignment horizontal="center" vertical="center" wrapText="1"/>
    </xf>
    <xf numFmtId="0" fontId="33" fillId="2" borderId="43" xfId="2" applyFont="1" applyFill="1" applyBorder="1" applyAlignment="1" applyProtection="1">
      <alignment horizontal="center" vertical="center" wrapText="1"/>
    </xf>
    <xf numFmtId="0" fontId="35" fillId="2" borderId="82" xfId="2" applyFont="1" applyFill="1" applyBorder="1" applyAlignment="1" applyProtection="1">
      <alignment horizontal="center" vertical="center" shrinkToFit="1"/>
      <protection hidden="1"/>
    </xf>
    <xf numFmtId="0" fontId="35" fillId="2" borderId="20" xfId="2" applyFont="1" applyFill="1" applyBorder="1" applyAlignment="1" applyProtection="1">
      <alignment horizontal="center" vertical="center" shrinkToFit="1"/>
      <protection hidden="1"/>
    </xf>
    <xf numFmtId="0" fontId="35" fillId="2" borderId="42" xfId="2" applyFont="1" applyFill="1" applyBorder="1" applyAlignment="1" applyProtection="1">
      <alignment horizontal="center" vertical="center" shrinkToFit="1"/>
      <protection hidden="1"/>
    </xf>
    <xf numFmtId="0" fontId="35" fillId="2" borderId="43" xfId="2" applyFont="1" applyFill="1" applyBorder="1" applyAlignment="1" applyProtection="1">
      <alignment horizontal="center" vertical="center" shrinkToFit="1"/>
      <protection hidden="1"/>
    </xf>
    <xf numFmtId="0" fontId="33" fillId="2" borderId="83" xfId="2" applyFont="1" applyFill="1" applyBorder="1" applyAlignment="1" applyProtection="1">
      <alignment horizontal="center" vertical="center" wrapText="1"/>
    </xf>
    <xf numFmtId="0" fontId="33" fillId="2" borderId="84" xfId="2" applyFont="1" applyFill="1" applyBorder="1" applyAlignment="1" applyProtection="1">
      <alignment horizontal="center" vertical="center" wrapText="1"/>
    </xf>
    <xf numFmtId="0" fontId="33" fillId="2" borderId="86" xfId="2" applyFont="1" applyFill="1" applyBorder="1" applyAlignment="1" applyProtection="1">
      <alignment horizontal="center" vertical="center" wrapText="1"/>
    </xf>
    <xf numFmtId="0" fontId="33" fillId="2" borderId="87" xfId="2" applyFont="1" applyFill="1" applyBorder="1" applyAlignment="1" applyProtection="1">
      <alignment horizontal="center" vertical="center" wrapText="1"/>
    </xf>
    <xf numFmtId="0" fontId="33" fillId="2" borderId="21" xfId="2" applyFont="1" applyFill="1" applyBorder="1" applyAlignment="1" applyProtection="1">
      <alignment horizontal="center" vertical="center" wrapText="1"/>
    </xf>
    <xf numFmtId="0" fontId="33" fillId="2" borderId="27" xfId="2" applyFont="1" applyFill="1" applyBorder="1" applyAlignment="1" applyProtection="1">
      <alignment horizontal="center" vertical="center" wrapText="1"/>
    </xf>
    <xf numFmtId="0" fontId="26" fillId="2" borderId="34" xfId="5" applyFont="1" applyFill="1" applyBorder="1" applyAlignment="1" applyProtection="1">
      <alignment horizontal="center" vertical="center"/>
    </xf>
    <xf numFmtId="0" fontId="26" fillId="2" borderId="57" xfId="5" applyFont="1" applyFill="1" applyBorder="1" applyAlignment="1" applyProtection="1">
      <alignment horizontal="center" vertical="center"/>
    </xf>
    <xf numFmtId="0" fontId="33" fillId="2" borderId="78" xfId="5" applyFont="1" applyFill="1" applyBorder="1" applyAlignment="1" applyProtection="1">
      <alignment horizontal="center" vertical="center"/>
      <protection locked="0"/>
    </xf>
    <xf numFmtId="0" fontId="33" fillId="2" borderId="79" xfId="5" applyFont="1" applyFill="1" applyBorder="1" applyAlignment="1" applyProtection="1">
      <alignment horizontal="center" vertical="center"/>
      <protection locked="0"/>
    </xf>
    <xf numFmtId="0" fontId="33" fillId="2" borderId="80" xfId="5" applyFont="1" applyFill="1" applyBorder="1" applyAlignment="1" applyProtection="1">
      <alignment horizontal="center" vertical="center"/>
      <protection locked="0"/>
    </xf>
    <xf numFmtId="0" fontId="26" fillId="2" borderId="23" xfId="5" applyFont="1" applyFill="1" applyBorder="1" applyAlignment="1" applyProtection="1">
      <alignment horizontal="center" vertical="center" shrinkToFit="1"/>
      <protection locked="0"/>
    </xf>
    <xf numFmtId="0" fontId="26" fillId="2" borderId="25" xfId="5" applyFont="1" applyFill="1" applyBorder="1" applyAlignment="1" applyProtection="1">
      <alignment horizontal="center" vertical="center" shrinkToFit="1"/>
      <protection locked="0"/>
    </xf>
    <xf numFmtId="0" fontId="25" fillId="2" borderId="46" xfId="5" applyFont="1" applyFill="1" applyBorder="1" applyAlignment="1" applyProtection="1">
      <alignment horizontal="center" vertical="center" shrinkToFit="1"/>
      <protection locked="0"/>
    </xf>
    <xf numFmtId="0" fontId="32" fillId="2" borderId="74" xfId="5" applyFont="1" applyFill="1" applyBorder="1" applyAlignment="1" applyProtection="1">
      <alignment horizontal="center" vertical="center"/>
    </xf>
    <xf numFmtId="0" fontId="32" fillId="2" borderId="75" xfId="5" applyFont="1" applyFill="1" applyBorder="1" applyAlignment="1" applyProtection="1">
      <alignment horizontal="center" vertical="center"/>
    </xf>
    <xf numFmtId="0" fontId="32" fillId="2" borderId="76" xfId="5" applyFont="1" applyFill="1" applyBorder="1" applyAlignment="1" applyProtection="1">
      <alignment horizontal="center" vertical="center"/>
    </xf>
    <xf numFmtId="0" fontId="26" fillId="2" borderId="77" xfId="5" applyFont="1" applyFill="1" applyBorder="1" applyAlignment="1" applyProtection="1">
      <alignment horizontal="center" vertical="center" shrinkToFit="1"/>
      <protection locked="0"/>
    </xf>
    <xf numFmtId="0" fontId="26" fillId="2" borderId="81" xfId="5" applyFont="1" applyFill="1" applyBorder="1" applyAlignment="1" applyProtection="1">
      <alignment horizontal="center" vertical="center" shrinkToFit="1"/>
      <protection locked="0"/>
    </xf>
    <xf numFmtId="0" fontId="26" fillId="2" borderId="23" xfId="5" applyFont="1" applyFill="1" applyBorder="1" applyAlignment="1" applyProtection="1">
      <alignment horizontal="center" vertical="center"/>
    </xf>
    <xf numFmtId="0" fontId="26" fillId="2" borderId="25" xfId="5" applyFont="1" applyFill="1" applyBorder="1" applyAlignment="1" applyProtection="1">
      <alignment horizontal="center" vertical="center"/>
    </xf>
    <xf numFmtId="0" fontId="30" fillId="2" borderId="46" xfId="5" applyFont="1" applyFill="1" applyBorder="1" applyAlignment="1" applyProtection="1">
      <alignment horizontal="center" vertical="center" shrinkToFit="1"/>
      <protection locked="0"/>
    </xf>
    <xf numFmtId="0" fontId="30" fillId="2" borderId="46" xfId="5" applyFont="1" applyFill="1" applyBorder="1" applyAlignment="1" applyProtection="1">
      <alignment horizontal="center" vertical="center"/>
    </xf>
    <xf numFmtId="0" fontId="31" fillId="2" borderId="24" xfId="5" applyFont="1" applyFill="1" applyBorder="1" applyAlignment="1" applyProtection="1">
      <alignment horizontal="center" vertical="center" shrinkToFit="1"/>
    </xf>
    <xf numFmtId="0" fontId="31" fillId="2" borderId="0" xfId="5" applyFont="1" applyFill="1" applyBorder="1" applyAlignment="1" applyProtection="1">
      <alignment horizontal="center" vertical="center" shrinkToFit="1"/>
    </xf>
    <xf numFmtId="0" fontId="30" fillId="2" borderId="35" xfId="5" applyFont="1" applyFill="1" applyBorder="1" applyAlignment="1" applyProtection="1">
      <alignment horizontal="center" vertical="center"/>
    </xf>
    <xf numFmtId="0" fontId="30" fillId="2" borderId="36" xfId="5" applyFont="1" applyFill="1" applyBorder="1" applyAlignment="1" applyProtection="1">
      <alignment horizontal="center" vertical="center"/>
    </xf>
    <xf numFmtId="0" fontId="30" fillId="2" borderId="37" xfId="5" applyFont="1" applyFill="1" applyBorder="1" applyAlignment="1" applyProtection="1">
      <alignment horizontal="center" vertical="center"/>
    </xf>
    <xf numFmtId="0" fontId="30" fillId="2" borderId="46" xfId="5" applyFont="1" applyFill="1" applyBorder="1" applyAlignment="1" applyProtection="1">
      <alignment horizontal="center" vertical="center" textRotation="255"/>
    </xf>
    <xf numFmtId="0" fontId="25" fillId="2" borderId="46" xfId="5" applyFont="1" applyFill="1" applyBorder="1" applyAlignment="1" applyProtection="1">
      <alignment horizontal="center" vertical="center"/>
    </xf>
    <xf numFmtId="0" fontId="30" fillId="2" borderId="22" xfId="5" applyFont="1" applyFill="1" applyBorder="1" applyAlignment="1" applyProtection="1">
      <alignment horizontal="center" vertical="center" textRotation="255"/>
    </xf>
    <xf numFmtId="0" fontId="30" fillId="2" borderId="34" xfId="5" applyFont="1" applyFill="1" applyBorder="1" applyAlignment="1" applyProtection="1">
      <alignment horizontal="center" vertical="center" textRotation="255"/>
    </xf>
    <xf numFmtId="0" fontId="30" fillId="2" borderId="24" xfId="5" applyFont="1" applyFill="1" applyBorder="1" applyAlignment="1" applyProtection="1">
      <alignment horizontal="center" vertical="center" textRotation="255"/>
    </xf>
    <xf numFmtId="0" fontId="30" fillId="2" borderId="58" xfId="5" applyFont="1" applyFill="1" applyBorder="1" applyAlignment="1" applyProtection="1">
      <alignment horizontal="center" vertical="center" textRotation="255"/>
    </xf>
    <xf numFmtId="0" fontId="30" fillId="2" borderId="26" xfId="5" applyFont="1" applyFill="1" applyBorder="1" applyAlignment="1" applyProtection="1">
      <alignment horizontal="center" vertical="center" textRotation="255"/>
    </xf>
    <xf numFmtId="0" fontId="30" fillId="2" borderId="57" xfId="5" applyFont="1" applyFill="1" applyBorder="1" applyAlignment="1" applyProtection="1">
      <alignment horizontal="center" vertical="center" textRotation="255"/>
    </xf>
    <xf numFmtId="0" fontId="30" fillId="2" borderId="22" xfId="5" applyFont="1" applyFill="1" applyBorder="1" applyAlignment="1" applyProtection="1">
      <alignment horizontal="center" vertical="center"/>
    </xf>
    <xf numFmtId="0" fontId="30" fillId="2" borderId="23" xfId="5" applyFont="1" applyFill="1" applyBorder="1" applyAlignment="1" applyProtection="1">
      <alignment horizontal="center" vertical="center"/>
    </xf>
    <xf numFmtId="0" fontId="30" fillId="2" borderId="61" xfId="5" applyFont="1" applyFill="1" applyBorder="1" applyAlignment="1" applyProtection="1">
      <alignment horizontal="center" vertical="center"/>
    </xf>
    <xf numFmtId="0" fontId="30" fillId="2" borderId="24" xfId="5" applyFont="1" applyFill="1" applyBorder="1" applyAlignment="1" applyProtection="1">
      <alignment horizontal="center" vertical="center"/>
    </xf>
    <xf numFmtId="0" fontId="30" fillId="2" borderId="0" xfId="5" applyFont="1" applyFill="1" applyBorder="1" applyAlignment="1" applyProtection="1">
      <alignment horizontal="center" vertical="center"/>
    </xf>
    <xf numFmtId="0" fontId="30" fillId="2" borderId="68" xfId="5" applyFont="1" applyFill="1" applyBorder="1" applyAlignment="1" applyProtection="1">
      <alignment horizontal="center" vertical="center"/>
    </xf>
    <xf numFmtId="0" fontId="30" fillId="2" borderId="62" xfId="5" applyFont="1" applyFill="1" applyBorder="1" applyAlignment="1" applyProtection="1">
      <alignment horizontal="center" vertical="center"/>
    </xf>
    <xf numFmtId="0" fontId="30" fillId="2" borderId="63" xfId="5" applyFont="1" applyFill="1" applyBorder="1" applyAlignment="1" applyProtection="1">
      <alignment horizontal="center" vertical="center"/>
    </xf>
    <xf numFmtId="0" fontId="30" fillId="2" borderId="64" xfId="5" applyFont="1" applyFill="1" applyBorder="1" applyAlignment="1" applyProtection="1">
      <alignment horizontal="center" vertical="center"/>
    </xf>
    <xf numFmtId="0" fontId="38" fillId="2" borderId="65" xfId="5" applyFont="1" applyFill="1" applyBorder="1" applyAlignment="1" applyProtection="1">
      <alignment horizontal="center" vertical="center"/>
      <protection locked="0"/>
    </xf>
    <xf numFmtId="0" fontId="38" fillId="2" borderId="66" xfId="5" applyFont="1" applyFill="1" applyBorder="1" applyAlignment="1" applyProtection="1">
      <alignment horizontal="center" vertical="center"/>
      <protection locked="0"/>
    </xf>
    <xf numFmtId="0" fontId="38" fillId="2" borderId="67" xfId="5" applyFont="1" applyFill="1" applyBorder="1" applyAlignment="1" applyProtection="1">
      <alignment horizontal="center" vertical="center"/>
      <protection locked="0"/>
    </xf>
    <xf numFmtId="0" fontId="25" fillId="2" borderId="69" xfId="5" applyFont="1" applyFill="1" applyBorder="1" applyAlignment="1" applyProtection="1">
      <alignment horizontal="center" vertical="center"/>
    </xf>
    <xf numFmtId="0" fontId="25" fillId="2" borderId="70" xfId="5" applyFont="1" applyFill="1" applyBorder="1" applyAlignment="1" applyProtection="1">
      <alignment horizontal="center" vertical="center"/>
    </xf>
    <xf numFmtId="0" fontId="25" fillId="2" borderId="71" xfId="5" applyFont="1" applyFill="1" applyBorder="1" applyAlignment="1" applyProtection="1">
      <alignment horizontal="center" vertical="center"/>
    </xf>
    <xf numFmtId="0" fontId="30" fillId="2" borderId="14" xfId="5" applyFont="1" applyFill="1" applyBorder="1" applyAlignment="1" applyProtection="1">
      <alignment horizontal="center" vertical="center"/>
    </xf>
    <xf numFmtId="0" fontId="30" fillId="2" borderId="12" xfId="5" applyFont="1" applyFill="1" applyBorder="1" applyAlignment="1" applyProtection="1">
      <alignment horizontal="center" vertical="center"/>
    </xf>
    <xf numFmtId="0" fontId="30" fillId="2" borderId="72" xfId="5" applyFont="1" applyFill="1" applyBorder="1" applyAlignment="1" applyProtection="1">
      <alignment horizontal="center" vertical="center"/>
    </xf>
    <xf numFmtId="0" fontId="32" fillId="2" borderId="73" xfId="5" applyFont="1" applyFill="1" applyBorder="1" applyAlignment="1" applyProtection="1">
      <alignment horizontal="center" vertical="center" textRotation="255" wrapText="1"/>
    </xf>
    <xf numFmtId="0" fontId="32" fillId="2" borderId="12" xfId="5" applyFont="1" applyFill="1" applyBorder="1" applyAlignment="1" applyProtection="1">
      <alignment horizontal="center" vertical="center" textRotation="255" wrapText="1"/>
    </xf>
    <xf numFmtId="176" fontId="31" fillId="2" borderId="12" xfId="5" applyNumberFormat="1" applyFont="1" applyFill="1" applyBorder="1" applyAlignment="1" applyProtection="1">
      <alignment horizontal="center" vertical="center"/>
      <protection locked="0"/>
    </xf>
    <xf numFmtId="176" fontId="31" fillId="2" borderId="72" xfId="5" applyNumberFormat="1" applyFont="1" applyFill="1" applyBorder="1" applyAlignment="1" applyProtection="1">
      <alignment horizontal="center" vertical="center"/>
      <protection locked="0"/>
    </xf>
    <xf numFmtId="0" fontId="31" fillId="2" borderId="12" xfId="5" applyFont="1" applyFill="1" applyBorder="1" applyAlignment="1" applyProtection="1">
      <alignment horizontal="center" vertical="center" wrapText="1"/>
      <protection locked="0"/>
    </xf>
    <xf numFmtId="0" fontId="31" fillId="2" borderId="12" xfId="5" applyFont="1" applyFill="1" applyBorder="1" applyAlignment="1" applyProtection="1">
      <alignment horizontal="center" vertical="center"/>
      <protection locked="0"/>
    </xf>
    <xf numFmtId="0" fontId="26" fillId="2" borderId="25" xfId="4" applyFont="1" applyFill="1" applyBorder="1" applyAlignment="1" applyProtection="1">
      <alignment vertical="center"/>
    </xf>
    <xf numFmtId="0" fontId="26" fillId="2" borderId="25" xfId="4" applyFont="1" applyFill="1" applyBorder="1" applyAlignment="1" applyProtection="1">
      <alignment horizontal="center" vertical="center"/>
    </xf>
    <xf numFmtId="0" fontId="25" fillId="2" borderId="22" xfId="5" applyFont="1" applyFill="1" applyBorder="1" applyAlignment="1" applyProtection="1">
      <alignment vertical="top" wrapText="1"/>
    </xf>
    <xf numFmtId="0" fontId="25" fillId="2" borderId="23" xfId="5" applyFont="1" applyFill="1" applyBorder="1" applyAlignment="1" applyProtection="1">
      <alignment vertical="top"/>
    </xf>
    <xf numFmtId="0" fontId="25" fillId="2" borderId="34" xfId="5" applyFont="1" applyFill="1" applyBorder="1" applyAlignment="1" applyProtection="1">
      <alignment vertical="top"/>
    </xf>
    <xf numFmtId="0" fontId="25" fillId="2" borderId="26" xfId="5" applyFont="1" applyFill="1" applyBorder="1" applyAlignment="1" applyProtection="1">
      <alignment vertical="top"/>
    </xf>
    <xf numFmtId="0" fontId="25" fillId="2" borderId="25" xfId="5" applyFont="1" applyFill="1" applyBorder="1" applyAlignment="1" applyProtection="1">
      <alignment vertical="top"/>
    </xf>
    <xf numFmtId="0" fontId="25" fillId="2" borderId="57" xfId="5" applyFont="1" applyFill="1" applyBorder="1" applyAlignment="1" applyProtection="1">
      <alignment vertical="top"/>
    </xf>
    <xf numFmtId="0" fontId="28" fillId="2" borderId="0" xfId="5" applyFont="1" applyFill="1" applyAlignment="1" applyProtection="1">
      <alignment horizontal="center" vertical="center"/>
    </xf>
    <xf numFmtId="0" fontId="30" fillId="2" borderId="49" xfId="5" applyFont="1" applyFill="1" applyBorder="1" applyAlignment="1" applyProtection="1">
      <alignment horizontal="center" vertical="center"/>
    </xf>
    <xf numFmtId="0" fontId="30" fillId="2" borderId="50" xfId="5" applyFont="1" applyFill="1" applyBorder="1" applyAlignment="1" applyProtection="1">
      <alignment horizontal="center" vertical="center"/>
    </xf>
    <xf numFmtId="0" fontId="30" fillId="2" borderId="33" xfId="5" applyFont="1" applyFill="1" applyBorder="1" applyAlignment="1" applyProtection="1">
      <alignment horizontal="center" vertical="center"/>
    </xf>
    <xf numFmtId="0" fontId="30" fillId="2" borderId="51" xfId="5" applyFont="1" applyFill="1" applyBorder="1" applyAlignment="1" applyProtection="1">
      <alignment horizontal="center" vertical="center"/>
    </xf>
    <xf numFmtId="0" fontId="30" fillId="2" borderId="52" xfId="5" applyFont="1" applyFill="1" applyBorder="1" applyAlignment="1" applyProtection="1">
      <alignment horizontal="center" vertical="center"/>
    </xf>
    <xf numFmtId="0" fontId="31" fillId="2" borderId="50" xfId="5" applyFont="1" applyFill="1" applyBorder="1" applyAlignment="1" applyProtection="1">
      <alignment horizontal="center" vertical="center" shrinkToFit="1"/>
    </xf>
    <xf numFmtId="0" fontId="31" fillId="2" borderId="46" xfId="5" applyFont="1" applyFill="1" applyBorder="1" applyAlignment="1" applyProtection="1">
      <alignment horizontal="center" vertical="center" shrinkToFit="1"/>
    </xf>
    <xf numFmtId="0" fontId="31" fillId="2" borderId="52" xfId="5" applyFont="1" applyFill="1" applyBorder="1" applyAlignment="1" applyProtection="1">
      <alignment horizontal="center" vertical="center" shrinkToFit="1"/>
    </xf>
    <xf numFmtId="0" fontId="30" fillId="2" borderId="59" xfId="5" applyFont="1" applyFill="1" applyBorder="1" applyAlignment="1" applyProtection="1">
      <alignment horizontal="center" vertical="top" wrapText="1"/>
    </xf>
    <xf numFmtId="0" fontId="30" fillId="2" borderId="16" xfId="5" applyFont="1" applyFill="1" applyBorder="1" applyAlignment="1" applyProtection="1">
      <alignment horizontal="center" vertical="top" wrapText="1"/>
    </xf>
    <xf numFmtId="0" fontId="30" fillId="2" borderId="60" xfId="5" applyFont="1" applyFill="1" applyBorder="1" applyAlignment="1" applyProtection="1">
      <alignment horizontal="center" vertical="top" wrapText="1"/>
    </xf>
    <xf numFmtId="0" fontId="30" fillId="2" borderId="24" xfId="5" applyFont="1" applyFill="1" applyBorder="1" applyAlignment="1" applyProtection="1">
      <alignment horizontal="center" vertical="top" wrapText="1"/>
    </xf>
    <xf numFmtId="0" fontId="30" fillId="2" borderId="0" xfId="5" applyFont="1" applyFill="1" applyBorder="1" applyAlignment="1" applyProtection="1">
      <alignment horizontal="center" vertical="top" wrapText="1"/>
    </xf>
    <xf numFmtId="0" fontId="30" fillId="2" borderId="58" xfId="5" applyFont="1" applyFill="1" applyBorder="1" applyAlignment="1" applyProtection="1">
      <alignment horizontal="center" vertical="top" wrapText="1"/>
    </xf>
    <xf numFmtId="0" fontId="25" fillId="2" borderId="59" xfId="5" applyFont="1" applyFill="1" applyBorder="1" applyAlignment="1" applyProtection="1">
      <alignment horizontal="center"/>
      <protection locked="0"/>
    </xf>
    <xf numFmtId="0" fontId="25" fillId="2" borderId="16" xfId="5" applyFont="1" applyFill="1" applyBorder="1" applyAlignment="1" applyProtection="1">
      <alignment horizontal="center"/>
      <protection locked="0"/>
    </xf>
    <xf numFmtId="0" fontId="25" fillId="2" borderId="18" xfId="5" applyFont="1" applyFill="1" applyBorder="1" applyAlignment="1" applyProtection="1">
      <alignment horizontal="center"/>
      <protection locked="0"/>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180" fontId="0" fillId="0" borderId="9" xfId="0" applyNumberFormat="1" applyBorder="1" applyAlignment="1" applyProtection="1">
      <alignment horizontal="center" vertical="center" shrinkToFit="1"/>
      <protection hidden="1"/>
    </xf>
    <xf numFmtId="180" fontId="0" fillId="0" borderId="8" xfId="0" applyNumberFormat="1" applyBorder="1" applyAlignment="1" applyProtection="1">
      <alignment horizontal="center" vertical="center" shrinkToFit="1"/>
      <protection hidden="1"/>
    </xf>
    <xf numFmtId="0" fontId="0" fillId="0" borderId="9"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48"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180" fontId="0" fillId="0" borderId="48" xfId="0" applyNumberFormat="1" applyBorder="1" applyAlignment="1" applyProtection="1">
      <alignment horizontal="center" vertical="center"/>
      <protection hidden="1"/>
    </xf>
    <xf numFmtId="180" fontId="0" fillId="0" borderId="47" xfId="0" applyNumberFormat="1" applyBorder="1" applyAlignment="1" applyProtection="1">
      <alignment horizontal="center" vertical="center"/>
      <protection hidden="1"/>
    </xf>
    <xf numFmtId="179" fontId="0" fillId="0" borderId="9" xfId="0" applyNumberFormat="1" applyBorder="1" applyAlignment="1" applyProtection="1">
      <alignment horizontal="center" vertical="center"/>
      <protection hidden="1"/>
    </xf>
    <xf numFmtId="179" fontId="0" fillId="0" borderId="8" xfId="0" applyNumberFormat="1" applyBorder="1" applyAlignment="1" applyProtection="1">
      <alignment horizontal="center" vertical="center"/>
      <protection hidden="1"/>
    </xf>
  </cellXfs>
  <cellStyles count="7">
    <cellStyle name="標準" xfId="0" builtinId="0"/>
    <cellStyle name="標準 2" xfId="1"/>
    <cellStyle name="標準 2 3" xfId="3"/>
    <cellStyle name="標準 2 4" xfId="2"/>
    <cellStyle name="標準 2 4 2" xfId="6"/>
    <cellStyle name="標準_04 H20保育事業向上支援費様式" xfId="4"/>
    <cellStyle name="標準_1000 H21民改費様式" xfId="5"/>
  </cellStyles>
  <dxfs count="970">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0" tint="-0.24994659260841701"/>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247650</xdr:colOff>
      <xdr:row>0</xdr:row>
      <xdr:rowOff>47625</xdr:rowOff>
    </xdr:from>
    <xdr:to>
      <xdr:col>35</xdr:col>
      <xdr:colOff>142874</xdr:colOff>
      <xdr:row>2</xdr:row>
      <xdr:rowOff>152400</xdr:rowOff>
    </xdr:to>
    <xdr:sp macro="" textlink="">
      <xdr:nvSpPr>
        <xdr:cNvPr id="2" name="円/楕円 1"/>
        <xdr:cNvSpPr/>
      </xdr:nvSpPr>
      <xdr:spPr>
        <a:xfrm>
          <a:off x="7458075" y="47625"/>
          <a:ext cx="523874" cy="447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ＭＳ Ｐ明朝" panose="02020600040205080304" pitchFamily="18" charset="-128"/>
              <a:ea typeface="ＭＳ Ｐ明朝" panose="02020600040205080304" pitchFamily="18" charset="-128"/>
            </a:rPr>
            <a:t>秘</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6"/>
  <sheetViews>
    <sheetView topLeftCell="E1" workbookViewId="0">
      <selection activeCell="E1" sqref="E1"/>
    </sheetView>
  </sheetViews>
  <sheetFormatPr defaultRowHeight="18.75" x14ac:dyDescent="0.4"/>
  <cols>
    <col min="2" max="2" width="15.625" customWidth="1"/>
    <col min="3" max="3" width="13.75" style="90" customWidth="1"/>
    <col min="4" max="4" width="12.375" style="1" customWidth="1"/>
    <col min="5" max="10" width="9" style="2"/>
    <col min="11" max="11" width="15.25" style="2" customWidth="1"/>
    <col min="12" max="12" width="13.75" style="91" customWidth="1"/>
    <col min="13" max="14" width="16.375" customWidth="1"/>
    <col min="15" max="16" width="19.75" customWidth="1"/>
  </cols>
  <sheetData>
    <row r="1" spans="1:16" s="2" customFormat="1" ht="20.25" thickTop="1" thickBot="1" x14ac:dyDescent="0.45">
      <c r="A1" s="63"/>
      <c r="B1" s="63" t="s">
        <v>32</v>
      </c>
      <c r="C1" s="89" t="s">
        <v>33</v>
      </c>
      <c r="D1" s="64" t="s">
        <v>34</v>
      </c>
      <c r="E1" s="83" t="s">
        <v>169</v>
      </c>
      <c r="F1" s="83" t="s">
        <v>170</v>
      </c>
      <c r="G1" s="83" t="s">
        <v>171</v>
      </c>
      <c r="H1" s="83" t="s">
        <v>172</v>
      </c>
      <c r="I1" s="83" t="s">
        <v>173</v>
      </c>
      <c r="J1" s="83" t="s">
        <v>174</v>
      </c>
      <c r="K1" s="88" t="s">
        <v>188</v>
      </c>
      <c r="L1" s="89" t="s">
        <v>189</v>
      </c>
      <c r="M1" s="88" t="s">
        <v>246</v>
      </c>
      <c r="N1" s="187" t="s">
        <v>38</v>
      </c>
      <c r="O1" s="189" t="s">
        <v>1</v>
      </c>
      <c r="P1" s="189" t="str">
        <f>②第１号様式の１!AF6</f>
        <v/>
      </c>
    </row>
    <row r="2" spans="1:16" ht="20.25" thickTop="1" thickBot="1" x14ac:dyDescent="0.45">
      <c r="A2" s="3">
        <v>1</v>
      </c>
      <c r="B2" s="3" t="str">
        <f>IF(②第１号様式の１!$C28="","",②第１号様式の１!$C28)</f>
        <v/>
      </c>
      <c r="C2" s="86" t="str">
        <f>IF(②第１号様式の１!$C28="","",②第１号様式の１!$J28)</f>
        <v/>
      </c>
      <c r="D2" s="65" t="str">
        <f>IF(②第１号様式の１!$C28="","",②第１号様式の１!$P28)</f>
        <v/>
      </c>
      <c r="E2" s="83" t="str">
        <f>IF(②第１号様式の１!$C28="","",②第１号様式の１!$U28)</f>
        <v/>
      </c>
      <c r="F2" s="83" t="str">
        <f>IF(②第１号様式の１!$C28="","",②第１号様式の１!$X28)</f>
        <v/>
      </c>
      <c r="G2" s="83" t="str">
        <f>IF(②第１号様式の１!$C28="","",②第１号様式の１!$AA28)</f>
        <v/>
      </c>
      <c r="H2" s="83" t="str">
        <f>IF(②第１号様式の１!$C28="","",②第１号様式の１!$AD28)</f>
        <v/>
      </c>
      <c r="I2" s="83" t="str">
        <f>IF(②第１号様式の１!$C28="","",②第１号様式の１!$AG28)</f>
        <v/>
      </c>
      <c r="J2" s="83" t="str">
        <f>IF(②第１号様式の１!$C28="","",②第１号様式の１!$AJ28)</f>
        <v/>
      </c>
      <c r="K2" s="88" t="str">
        <f>IF($B2&lt;&gt;"",IF(INDEX(①職員名簿!G$11:G$110,MATCH(ROW()-1,①職員名簿!AB$11:AB$110,0))&lt;&gt;"",INDEX(①職員名簿!B$11:B$110,MATCH(ROW()-1,①職員名簿!AB$11:AB$110,0)),""),"")</f>
        <v/>
      </c>
      <c r="L2" s="89" t="str">
        <f>IF($B2&lt;&gt;"",IF(INDEX(①職員名簿!H$11:H$110,MATCH(ROW()-1,①職員名簿!AB$11:AB$110,0))&lt;&gt;"",INDEX(①職員名簿!C$11:C$110,MATCH(ROW()-1,①職員名簿!AB$11:AB$110,0)),""),"")</f>
        <v/>
      </c>
      <c r="M2" s="3" t="str">
        <f>IF(②第１号様式の１!AM28="","",②第１号様式の１!AM28)</f>
        <v/>
      </c>
      <c r="N2" s="188" t="str">
        <f>IF(②第１号様式の１!AN28="","",②第１号様式の１!AN28)</f>
        <v/>
      </c>
      <c r="O2" s="190" t="s">
        <v>247</v>
      </c>
      <c r="P2" s="191" t="str">
        <f>②第１号様式の１!AC7</f>
        <v/>
      </c>
    </row>
    <row r="3" spans="1:16" ht="20.25" thickTop="1" thickBot="1" x14ac:dyDescent="0.45">
      <c r="A3" s="3">
        <v>2</v>
      </c>
      <c r="B3" s="3" t="str">
        <f>IF(②第１号様式の１!$C29="","",②第１号様式の１!$C29)</f>
        <v/>
      </c>
      <c r="C3" s="86" t="str">
        <f>IF(②第１号様式の１!$C29="","",②第１号様式の１!$J29)</f>
        <v/>
      </c>
      <c r="D3" s="65" t="str">
        <f>IF(②第１号様式の１!$C29="","",②第１号様式の１!$P29)</f>
        <v/>
      </c>
      <c r="E3" s="87" t="str">
        <f>IF(②第１号様式の１!$C29="","",②第１号様式の１!$U29)</f>
        <v/>
      </c>
      <c r="F3" s="87" t="str">
        <f>IF(②第１号様式の１!$C29="","",②第１号様式の１!$X29)</f>
        <v/>
      </c>
      <c r="G3" s="87" t="str">
        <f>IF(②第１号様式の１!$C29="","",②第１号様式の１!$AA29)</f>
        <v/>
      </c>
      <c r="H3" s="87" t="str">
        <f>IF(②第１号様式の１!$C29="","",②第１号様式の１!$AD29)</f>
        <v/>
      </c>
      <c r="I3" s="87" t="str">
        <f>IF(②第１号様式の１!$C29="","",②第１号様式の１!$AG29)</f>
        <v/>
      </c>
      <c r="J3" s="87" t="str">
        <f>IF(②第１号様式の１!$C29="","",②第１号様式の１!$AJ29)</f>
        <v/>
      </c>
      <c r="K3" s="88" t="str">
        <f>IF($B3&lt;&gt;"",IF(INDEX(①職員名簿!G$11:G$110,MATCH(ROW()-1,①職員名簿!AB$11:AB$110,0))&lt;&gt;"",INDEX(①職員名簿!B$11:B$110,MATCH(ROW()-1,①職員名簿!AB$11:AB$110,0)),""),"")</f>
        <v/>
      </c>
      <c r="L3" s="89" t="str">
        <f>IF($B3&lt;&gt;"",IF(INDEX(①職員名簿!H$11:H$110,MATCH(ROW()-1,①職員名簿!AB$11:AB$110,0))&lt;&gt;"",INDEX(①職員名簿!C$11:C$110,MATCH(ROW()-1,①職員名簿!AB$11:AB$110,0)),""),"")</f>
        <v/>
      </c>
      <c r="M3" s="3" t="str">
        <f>IF(②第１号様式の１!AM29="","",②第１号様式の１!AM29)</f>
        <v/>
      </c>
      <c r="N3" s="188" t="str">
        <f>IF(②第１号様式の１!AN29="","",②第１号様式の１!AN29)</f>
        <v/>
      </c>
      <c r="O3" s="190" t="s">
        <v>216</v>
      </c>
      <c r="P3" s="191" t="str">
        <f>②第１号様式の１!AC8</f>
        <v/>
      </c>
    </row>
    <row r="4" spans="1:16" ht="20.25" thickTop="1" thickBot="1" x14ac:dyDescent="0.45">
      <c r="A4" s="3">
        <v>3</v>
      </c>
      <c r="B4" s="3" t="str">
        <f>IF(②第１号様式の１!$C30="","",②第１号様式の１!$C30)</f>
        <v/>
      </c>
      <c r="C4" s="86" t="str">
        <f>IF(②第１号様式の１!$C30="","",②第１号様式の１!$J30)</f>
        <v/>
      </c>
      <c r="D4" s="65" t="str">
        <f>IF(②第１号様式の１!$C30="","",②第１号様式の１!$P30)</f>
        <v/>
      </c>
      <c r="E4" s="87" t="str">
        <f>IF(②第１号様式の１!$C30="","",②第１号様式の１!$U30)</f>
        <v/>
      </c>
      <c r="F4" s="87" t="str">
        <f>IF(②第１号様式の１!$C30="","",②第１号様式の１!$X30)</f>
        <v/>
      </c>
      <c r="G4" s="87" t="str">
        <f>IF(②第１号様式の１!$C30="","",②第１号様式の１!$AA30)</f>
        <v/>
      </c>
      <c r="H4" s="87" t="str">
        <f>IF(②第１号様式の１!$C30="","",②第１号様式の１!$AD30)</f>
        <v/>
      </c>
      <c r="I4" s="87" t="str">
        <f>IF(②第１号様式の１!$C30="","",②第１号様式の１!$AG30)</f>
        <v/>
      </c>
      <c r="J4" s="87" t="str">
        <f>IF(②第１号様式の１!$C30="","",②第１号様式の１!$AJ30)</f>
        <v/>
      </c>
      <c r="K4" s="88" t="str">
        <f>IF($B4&lt;&gt;"",IF(INDEX(①職員名簿!G$11:G$110,MATCH(ROW()-1,①職員名簿!AB$11:AB$110,0))&lt;&gt;"",INDEX(①職員名簿!B$11:B$110,MATCH(ROW()-1,①職員名簿!AB$11:AB$110,0)),""),"")</f>
        <v/>
      </c>
      <c r="L4" s="89" t="str">
        <f>IF($B4&lt;&gt;"",IF(INDEX(①職員名簿!H$11:H$110,MATCH(ROW()-1,①職員名簿!AB$11:AB$110,0))&lt;&gt;"",INDEX(①職員名簿!C$11:C$110,MATCH(ROW()-1,①職員名簿!AB$11:AB$110,0)),""),"")</f>
        <v/>
      </c>
      <c r="M4" s="3" t="str">
        <f>IF(②第１号様式の１!AM30="","",②第１号様式の１!AM30)</f>
        <v/>
      </c>
      <c r="N4" s="3" t="str">
        <f>IF(②第１号様式の１!AN30="","",②第１号様式の１!AN30)</f>
        <v/>
      </c>
      <c r="O4" s="190" t="s">
        <v>217</v>
      </c>
      <c r="P4" s="190" t="str">
        <f>②第１号様式の１!AC9</f>
        <v/>
      </c>
    </row>
    <row r="5" spans="1:16" ht="19.5" thickTop="1" x14ac:dyDescent="0.4">
      <c r="A5" s="3">
        <v>4</v>
      </c>
      <c r="B5" s="3" t="str">
        <f>IF(②第１号様式の１!$C31="","",②第１号様式の１!$C31)</f>
        <v/>
      </c>
      <c r="C5" s="86" t="str">
        <f>IF(②第１号様式の１!$C31="","",②第１号様式の１!$J31)</f>
        <v/>
      </c>
      <c r="D5" s="65" t="str">
        <f>IF(②第１号様式の１!$C31="","",②第１号様式の１!$P31)</f>
        <v/>
      </c>
      <c r="E5" s="87" t="str">
        <f>IF(②第１号様式の１!$C31="","",②第１号様式の１!$U31)</f>
        <v/>
      </c>
      <c r="F5" s="87" t="str">
        <f>IF(②第１号様式の１!$C31="","",②第１号様式の１!$X31)</f>
        <v/>
      </c>
      <c r="G5" s="87" t="str">
        <f>IF(②第１号様式の１!$C31="","",②第１号様式の１!$AA31)</f>
        <v/>
      </c>
      <c r="H5" s="87" t="str">
        <f>IF(②第１号様式の１!$C31="","",②第１号様式の１!$AD31)</f>
        <v/>
      </c>
      <c r="I5" s="87" t="str">
        <f>IF(②第１号様式の１!$C31="","",②第１号様式の１!$AG31)</f>
        <v/>
      </c>
      <c r="J5" s="87" t="str">
        <f>IF(②第１号様式の１!$C31="","",②第１号様式の１!$AJ31)</f>
        <v/>
      </c>
      <c r="K5" s="88" t="str">
        <f>IF($B5&lt;&gt;"",IF(INDEX(①職員名簿!G$11:G$110,MATCH(ROW()-1,①職員名簿!AB$11:AB$110,0))&lt;&gt;"",INDEX(①職員名簿!B$11:B$110,MATCH(ROW()-1,①職員名簿!AB$11:AB$110,0)),""),"")</f>
        <v/>
      </c>
      <c r="L5" s="89" t="str">
        <f>IF($B5&lt;&gt;"",IF(INDEX(①職員名簿!H$11:H$110,MATCH(ROW()-1,①職員名簿!AB$11:AB$110,0))&lt;&gt;"",INDEX(①職員名簿!C$11:C$110,MATCH(ROW()-1,①職員名簿!AB$11:AB$110,0)),""),"")</f>
        <v/>
      </c>
      <c r="M5" s="3" t="str">
        <f>IF(②第１号様式の１!AM31="","",②第１号様式の１!AM31)</f>
        <v/>
      </c>
      <c r="N5" s="3" t="str">
        <f>IF(②第１号様式の１!AN31="","",②第１号様式の１!AN31)</f>
        <v/>
      </c>
    </row>
    <row r="6" spans="1:16" x14ac:dyDescent="0.4">
      <c r="A6" s="3">
        <v>5</v>
      </c>
      <c r="B6" s="3" t="str">
        <f>IF(②第１号様式の１!$C32="","",②第１号様式の１!$C32)</f>
        <v/>
      </c>
      <c r="C6" s="86" t="str">
        <f>IF(②第１号様式の１!$C32="","",②第１号様式の１!$J32)</f>
        <v/>
      </c>
      <c r="D6" s="65" t="str">
        <f>IF(②第１号様式の１!$C32="","",②第１号様式の１!$P32)</f>
        <v/>
      </c>
      <c r="E6" s="87" t="str">
        <f>IF(②第１号様式の１!$C32="","",②第１号様式の１!$U32)</f>
        <v/>
      </c>
      <c r="F6" s="87" t="str">
        <f>IF(②第１号様式の１!$C32="","",②第１号様式の１!$X32)</f>
        <v/>
      </c>
      <c r="G6" s="87" t="str">
        <f>IF(②第１号様式の１!$C32="","",②第１号様式の１!$AA32)</f>
        <v/>
      </c>
      <c r="H6" s="87" t="str">
        <f>IF(②第１号様式の１!$C32="","",②第１号様式の１!$AD32)</f>
        <v/>
      </c>
      <c r="I6" s="87" t="str">
        <f>IF(②第１号様式の１!$C32="","",②第１号様式の１!$AG32)</f>
        <v/>
      </c>
      <c r="J6" s="87" t="str">
        <f>IF(②第１号様式の１!$C32="","",②第１号様式の１!$AJ32)</f>
        <v/>
      </c>
      <c r="K6" s="88" t="str">
        <f>IF($B6&lt;&gt;"",IF(INDEX(①職員名簿!G$11:G$110,MATCH(ROW()-1,①職員名簿!AB$11:AB$110,0))&lt;&gt;"",INDEX(①職員名簿!B$11:B$110,MATCH(ROW()-1,①職員名簿!AB$11:AB$110,0)),""),"")</f>
        <v/>
      </c>
      <c r="L6" s="89" t="str">
        <f>IF($B6&lt;&gt;"",IF(INDEX(①職員名簿!H$11:H$110,MATCH(ROW()-1,①職員名簿!AB$11:AB$110,0))&lt;&gt;"",INDEX(①職員名簿!C$11:C$110,MATCH(ROW()-1,①職員名簿!AB$11:AB$110,0)),""),"")</f>
        <v/>
      </c>
      <c r="M6" s="3" t="str">
        <f>IF(②第１号様式の１!AM32="","",②第１号様式の１!AM32)</f>
        <v/>
      </c>
      <c r="N6" s="3" t="str">
        <f>IF(②第１号様式の１!AN32="","",②第１号様式の１!AN32)</f>
        <v/>
      </c>
    </row>
    <row r="7" spans="1:16" x14ac:dyDescent="0.4">
      <c r="A7" s="3">
        <v>6</v>
      </c>
      <c r="B7" s="3" t="str">
        <f>IF(②第１号様式の１!$C33="","",②第１号様式の１!$C33)</f>
        <v/>
      </c>
      <c r="C7" s="86" t="str">
        <f>IF(②第１号様式の１!$C33="","",②第１号様式の１!$J33)</f>
        <v/>
      </c>
      <c r="D7" s="65" t="str">
        <f>IF(②第１号様式の１!$C33="","",②第１号様式の１!$P33)</f>
        <v/>
      </c>
      <c r="E7" s="87" t="str">
        <f>IF(②第１号様式の１!$C33="","",②第１号様式の１!$U33)</f>
        <v/>
      </c>
      <c r="F7" s="87" t="str">
        <f>IF(②第１号様式の１!$C33="","",②第１号様式の１!$X33)</f>
        <v/>
      </c>
      <c r="G7" s="87" t="str">
        <f>IF(②第１号様式の１!$C33="","",②第１号様式の１!$AA33)</f>
        <v/>
      </c>
      <c r="H7" s="87" t="str">
        <f>IF(②第１号様式の１!$C33="","",②第１号様式の１!$AD33)</f>
        <v/>
      </c>
      <c r="I7" s="87" t="str">
        <f>IF(②第１号様式の１!$C33="","",②第１号様式の１!$AG33)</f>
        <v/>
      </c>
      <c r="J7" s="87" t="str">
        <f>IF(②第１号様式の１!$C33="","",②第１号様式の１!$AJ33)</f>
        <v/>
      </c>
      <c r="K7" s="88" t="str">
        <f>IF($B7&lt;&gt;"",IF(INDEX(①職員名簿!G$11:G$110,MATCH(ROW()-1,①職員名簿!AB$11:AB$110,0))&lt;&gt;"",INDEX(①職員名簿!B$11:B$110,MATCH(ROW()-1,①職員名簿!AB$11:AB$110,0)),""),"")</f>
        <v/>
      </c>
      <c r="L7" s="89" t="str">
        <f>IF($B7&lt;&gt;"",IF(INDEX(①職員名簿!H$11:H$110,MATCH(ROW()-1,①職員名簿!AB$11:AB$110,0))&lt;&gt;"",INDEX(①職員名簿!C$11:C$110,MATCH(ROW()-1,①職員名簿!AB$11:AB$110,0)),""),"")</f>
        <v/>
      </c>
      <c r="M7" s="3" t="str">
        <f>IF(②第１号様式の１!AM33="","",②第１号様式の１!AM33)</f>
        <v/>
      </c>
      <c r="N7" s="3" t="str">
        <f>IF(②第１号様式の１!AN33="","",②第１号様式の１!AN33)</f>
        <v/>
      </c>
    </row>
    <row r="8" spans="1:16" x14ac:dyDescent="0.4">
      <c r="A8" s="3">
        <v>7</v>
      </c>
      <c r="B8" s="3" t="str">
        <f>IF(②第１号様式の１!$C34="","",②第１号様式の１!$C34)</f>
        <v/>
      </c>
      <c r="C8" s="86" t="str">
        <f>IF(②第１号様式の１!$C34="","",②第１号様式の１!$J34)</f>
        <v/>
      </c>
      <c r="D8" s="65" t="str">
        <f>IF(②第１号様式の１!$C34="","",②第１号様式の１!$P34)</f>
        <v/>
      </c>
      <c r="E8" s="87" t="str">
        <f>IF(②第１号様式の１!$C34="","",②第１号様式の１!$U34)</f>
        <v/>
      </c>
      <c r="F8" s="87" t="str">
        <f>IF(②第１号様式の１!$C34="","",②第１号様式の１!$X34)</f>
        <v/>
      </c>
      <c r="G8" s="87" t="str">
        <f>IF(②第１号様式の１!$C34="","",②第１号様式の１!$AA34)</f>
        <v/>
      </c>
      <c r="H8" s="87" t="str">
        <f>IF(②第１号様式の１!$C34="","",②第１号様式の１!$AD34)</f>
        <v/>
      </c>
      <c r="I8" s="87" t="str">
        <f>IF(②第１号様式の１!$C34="","",②第１号様式の１!$AG34)</f>
        <v/>
      </c>
      <c r="J8" s="87" t="str">
        <f>IF(②第１号様式の１!$C34="","",②第１号様式の１!$AJ34)</f>
        <v/>
      </c>
      <c r="K8" s="88" t="str">
        <f>IF($B8&lt;&gt;"",IF(INDEX(①職員名簿!G$11:G$110,MATCH(ROW()-1,①職員名簿!AB$11:AB$110,0))&lt;&gt;"",INDEX(①職員名簿!B$11:B$110,MATCH(ROW()-1,①職員名簿!AB$11:AB$110,0)),""),"")</f>
        <v/>
      </c>
      <c r="L8" s="89" t="str">
        <f>IF($B8&lt;&gt;"",IF(INDEX(①職員名簿!H$11:H$110,MATCH(ROW()-1,①職員名簿!AB$11:AB$110,0))&lt;&gt;"",INDEX(①職員名簿!C$11:C$110,MATCH(ROW()-1,①職員名簿!AB$11:AB$110,0)),""),"")</f>
        <v/>
      </c>
      <c r="M8" s="3" t="str">
        <f>IF(②第１号様式の１!AM34="","",②第１号様式の１!AM34)</f>
        <v/>
      </c>
      <c r="N8" s="3" t="str">
        <f>IF(②第１号様式の１!AN34="","",②第１号様式の１!AN34)</f>
        <v/>
      </c>
    </row>
    <row r="9" spans="1:16" x14ac:dyDescent="0.4">
      <c r="A9" s="3">
        <v>8</v>
      </c>
      <c r="B9" s="3" t="str">
        <f>IF(②第１号様式の１!$C35="","",②第１号様式の１!$C35)</f>
        <v/>
      </c>
      <c r="C9" s="86" t="str">
        <f>IF(②第１号様式の１!$C35="","",②第１号様式の１!$J35)</f>
        <v/>
      </c>
      <c r="D9" s="65" t="str">
        <f>IF(②第１号様式の１!$C35="","",②第１号様式の１!$P35)</f>
        <v/>
      </c>
      <c r="E9" s="87" t="str">
        <f>IF(②第１号様式の１!$C35="","",②第１号様式の１!$U35)</f>
        <v/>
      </c>
      <c r="F9" s="87" t="str">
        <f>IF(②第１号様式の１!$C35="","",②第１号様式の１!$X35)</f>
        <v/>
      </c>
      <c r="G9" s="87" t="str">
        <f>IF(②第１号様式の１!$C35="","",②第１号様式の１!$AA35)</f>
        <v/>
      </c>
      <c r="H9" s="87" t="str">
        <f>IF(②第１号様式の１!$C35="","",②第１号様式の１!$AD35)</f>
        <v/>
      </c>
      <c r="I9" s="87" t="str">
        <f>IF(②第１号様式の１!$C35="","",②第１号様式の１!$AG35)</f>
        <v/>
      </c>
      <c r="J9" s="87" t="str">
        <f>IF(②第１号様式の１!$C35="","",②第１号様式の１!$AJ35)</f>
        <v/>
      </c>
      <c r="K9" s="88" t="str">
        <f>IF($B9&lt;&gt;"",IF(INDEX(①職員名簿!G$11:G$110,MATCH(ROW()-1,①職員名簿!AB$11:AB$110,0))&lt;&gt;"",INDEX(①職員名簿!B$11:B$110,MATCH(ROW()-1,①職員名簿!AB$11:AB$110,0)),""),"")</f>
        <v/>
      </c>
      <c r="L9" s="89" t="str">
        <f>IF($B9&lt;&gt;"",IF(INDEX(①職員名簿!H$11:H$110,MATCH(ROW()-1,①職員名簿!AB$11:AB$110,0))&lt;&gt;"",INDEX(①職員名簿!C$11:C$110,MATCH(ROW()-1,①職員名簿!AB$11:AB$110,0)),""),"")</f>
        <v/>
      </c>
      <c r="M9" s="3" t="str">
        <f>IF(②第１号様式の１!AM35="","",②第１号様式の１!AM35)</f>
        <v/>
      </c>
      <c r="N9" s="3" t="str">
        <f>IF(②第１号様式の１!AN35="","",②第１号様式の１!AN35)</f>
        <v/>
      </c>
    </row>
    <row r="10" spans="1:16" x14ac:dyDescent="0.4">
      <c r="A10" s="3">
        <v>9</v>
      </c>
      <c r="B10" s="3" t="str">
        <f>IF(②第１号様式の１!$C36="","",②第１号様式の１!$C36)</f>
        <v/>
      </c>
      <c r="C10" s="86" t="str">
        <f>IF(②第１号様式の１!$C36="","",②第１号様式の１!$J36)</f>
        <v/>
      </c>
      <c r="D10" s="65" t="str">
        <f>IF(②第１号様式の１!$C36="","",②第１号様式の１!$P36)</f>
        <v/>
      </c>
      <c r="E10" s="87" t="str">
        <f>IF(②第１号様式の１!$C36="","",②第１号様式の１!$U36)</f>
        <v/>
      </c>
      <c r="F10" s="87" t="str">
        <f>IF(②第１号様式の１!$C36="","",②第１号様式の１!$X36)</f>
        <v/>
      </c>
      <c r="G10" s="87" t="str">
        <f>IF(②第１号様式の１!$C36="","",②第１号様式の１!$AA36)</f>
        <v/>
      </c>
      <c r="H10" s="87" t="str">
        <f>IF(②第１号様式の１!$C36="","",②第１号様式の１!$AD36)</f>
        <v/>
      </c>
      <c r="I10" s="87" t="str">
        <f>IF(②第１号様式の１!$C36="","",②第１号様式の１!$AG36)</f>
        <v/>
      </c>
      <c r="J10" s="87" t="str">
        <f>IF(②第１号様式の１!$C36="","",②第１号様式の１!$AJ36)</f>
        <v/>
      </c>
      <c r="K10" s="88" t="str">
        <f>IF($B10&lt;&gt;"",IF(INDEX(①職員名簿!G$11:G$110,MATCH(ROW()-1,①職員名簿!AB$11:AB$110,0))&lt;&gt;"",INDEX(①職員名簿!B$11:B$110,MATCH(ROW()-1,①職員名簿!AB$11:AB$110,0)),""),"")</f>
        <v/>
      </c>
      <c r="L10" s="89" t="str">
        <f>IF($B10&lt;&gt;"",IF(INDEX(①職員名簿!H$11:H$110,MATCH(ROW()-1,①職員名簿!AB$11:AB$110,0))&lt;&gt;"",INDEX(①職員名簿!C$11:C$110,MATCH(ROW()-1,①職員名簿!AB$11:AB$110,0)),""),"")</f>
        <v/>
      </c>
      <c r="M10" s="3" t="str">
        <f>IF(②第１号様式の１!AM36="","",②第１号様式の１!AM36)</f>
        <v/>
      </c>
      <c r="N10" s="3" t="str">
        <f>IF(②第１号様式の１!AN36="","",②第１号様式の１!AN36)</f>
        <v/>
      </c>
    </row>
    <row r="11" spans="1:16" x14ac:dyDescent="0.4">
      <c r="A11" s="3">
        <v>10</v>
      </c>
      <c r="B11" s="3" t="str">
        <f>IF(②第１号様式の１!$C37="","",②第１号様式の１!$C37)</f>
        <v/>
      </c>
      <c r="C11" s="86" t="str">
        <f>IF(②第１号様式の１!$C37="","",②第１号様式の１!$J37)</f>
        <v/>
      </c>
      <c r="D11" s="65" t="str">
        <f>IF(②第１号様式の１!$C37="","",②第１号様式の１!$P37)</f>
        <v/>
      </c>
      <c r="E11" s="87" t="str">
        <f>IF(②第１号様式の１!$C37="","",②第１号様式の１!$U37)</f>
        <v/>
      </c>
      <c r="F11" s="87" t="str">
        <f>IF(②第１号様式の１!$C37="","",②第１号様式の１!$X37)</f>
        <v/>
      </c>
      <c r="G11" s="87" t="str">
        <f>IF(②第１号様式の１!$C37="","",②第１号様式の１!$AA37)</f>
        <v/>
      </c>
      <c r="H11" s="87" t="str">
        <f>IF(②第１号様式の１!$C37="","",②第１号様式の１!$AD37)</f>
        <v/>
      </c>
      <c r="I11" s="87" t="str">
        <f>IF(②第１号様式の１!$C37="","",②第１号様式の１!$AG37)</f>
        <v/>
      </c>
      <c r="J11" s="87" t="str">
        <f>IF(②第１号様式の１!$C37="","",②第１号様式の１!$AJ37)</f>
        <v/>
      </c>
      <c r="K11" s="88" t="str">
        <f>IF($B11&lt;&gt;"",IF(INDEX(①職員名簿!G$11:G$110,MATCH(ROW()-1,①職員名簿!AB$11:AB$110,0))&lt;&gt;"",INDEX(①職員名簿!B$11:B$110,MATCH(ROW()-1,①職員名簿!AB$11:AB$110,0)),""),"")</f>
        <v/>
      </c>
      <c r="L11" s="89" t="str">
        <f>IF($B11&lt;&gt;"",IF(INDEX(①職員名簿!H$11:H$110,MATCH(ROW()-1,①職員名簿!AB$11:AB$110,0))&lt;&gt;"",INDEX(①職員名簿!C$11:C$110,MATCH(ROW()-1,①職員名簿!AB$11:AB$110,0)),""),"")</f>
        <v/>
      </c>
      <c r="M11" s="3" t="str">
        <f>IF(②第１号様式の１!AM37="","",②第１号様式の１!AM37)</f>
        <v/>
      </c>
      <c r="N11" s="3" t="str">
        <f>IF(②第１号様式の１!AN37="","",②第１号様式の１!AN37)</f>
        <v/>
      </c>
    </row>
    <row r="12" spans="1:16" x14ac:dyDescent="0.4">
      <c r="A12" s="3">
        <v>11</v>
      </c>
      <c r="B12" s="3" t="str">
        <f>IF(②第１号様式の１!$C38="","",②第１号様式の１!$C38)</f>
        <v/>
      </c>
      <c r="C12" s="86" t="str">
        <f>IF(②第１号様式の１!$C38="","",②第１号様式の１!$J38)</f>
        <v/>
      </c>
      <c r="D12" s="65" t="str">
        <f>IF(②第１号様式の１!$C38="","",②第１号様式の１!$P38)</f>
        <v/>
      </c>
      <c r="E12" s="87" t="str">
        <f>IF(②第１号様式の１!$C38="","",②第１号様式の１!$U38)</f>
        <v/>
      </c>
      <c r="F12" s="87" t="str">
        <f>IF(②第１号様式の１!$C38="","",②第１号様式の１!$X38)</f>
        <v/>
      </c>
      <c r="G12" s="87" t="str">
        <f>IF(②第１号様式の１!$C38="","",②第１号様式の１!$AA38)</f>
        <v/>
      </c>
      <c r="H12" s="87" t="str">
        <f>IF(②第１号様式の１!$C38="","",②第１号様式の１!$AD38)</f>
        <v/>
      </c>
      <c r="I12" s="87" t="str">
        <f>IF(②第１号様式の１!$C38="","",②第１号様式の１!$AG38)</f>
        <v/>
      </c>
      <c r="J12" s="87" t="str">
        <f>IF(②第１号様式の１!$C38="","",②第１号様式の１!$AJ38)</f>
        <v/>
      </c>
      <c r="K12" s="88" t="str">
        <f>IF($B12&lt;&gt;"",IF(INDEX(①職員名簿!G$11:G$110,MATCH(ROW()-1,①職員名簿!AB$11:AB$110,0))&lt;&gt;"",INDEX(①職員名簿!B$11:B$110,MATCH(ROW()-1,①職員名簿!AB$11:AB$110,0)),""),"")</f>
        <v/>
      </c>
      <c r="L12" s="89" t="str">
        <f>IF($B12&lt;&gt;"",IF(INDEX(①職員名簿!H$11:H$110,MATCH(ROW()-1,①職員名簿!AB$11:AB$110,0))&lt;&gt;"",INDEX(①職員名簿!C$11:C$110,MATCH(ROW()-1,①職員名簿!AB$11:AB$110,0)),""),"")</f>
        <v/>
      </c>
      <c r="M12" s="3" t="str">
        <f>IF(②第１号様式の１!AM38="","",②第１号様式の１!AM38)</f>
        <v/>
      </c>
      <c r="N12" s="3" t="str">
        <f>IF(②第１号様式の１!AN38="","",②第１号様式の１!AN38)</f>
        <v/>
      </c>
    </row>
    <row r="13" spans="1:16" x14ac:dyDescent="0.4">
      <c r="A13" s="3">
        <v>12</v>
      </c>
      <c r="B13" s="3" t="str">
        <f>IF(②第１号様式の１!$C39="","",②第１号様式の１!$C39)</f>
        <v/>
      </c>
      <c r="C13" s="86" t="str">
        <f>IF(②第１号様式の１!$C39="","",②第１号様式の１!$J39)</f>
        <v/>
      </c>
      <c r="D13" s="65" t="str">
        <f>IF(②第１号様式の１!$C39="","",②第１号様式の１!$P39)</f>
        <v/>
      </c>
      <c r="E13" s="87" t="str">
        <f>IF(②第１号様式の１!$C39="","",②第１号様式の１!$U39)</f>
        <v/>
      </c>
      <c r="F13" s="87" t="str">
        <f>IF(②第１号様式の１!$C39="","",②第１号様式の１!$X39)</f>
        <v/>
      </c>
      <c r="G13" s="87" t="str">
        <f>IF(②第１号様式の１!$C39="","",②第１号様式の１!$AA39)</f>
        <v/>
      </c>
      <c r="H13" s="87" t="str">
        <f>IF(②第１号様式の１!$C39="","",②第１号様式の１!$AD39)</f>
        <v/>
      </c>
      <c r="I13" s="87" t="str">
        <f>IF(②第１号様式の１!$C39="","",②第１号様式の１!$AG39)</f>
        <v/>
      </c>
      <c r="J13" s="87" t="str">
        <f>IF(②第１号様式の１!$C39="","",②第１号様式の１!$AJ39)</f>
        <v/>
      </c>
      <c r="K13" s="88" t="str">
        <f>IF($B13&lt;&gt;"",IF(INDEX(①職員名簿!G$11:G$110,MATCH(ROW()-1,①職員名簿!AB$11:AB$110,0))&lt;&gt;"",INDEX(①職員名簿!B$11:B$110,MATCH(ROW()-1,①職員名簿!AB$11:AB$110,0)),""),"")</f>
        <v/>
      </c>
      <c r="L13" s="89" t="str">
        <f>IF($B13&lt;&gt;"",IF(INDEX(①職員名簿!H$11:H$110,MATCH(ROW()-1,①職員名簿!AB$11:AB$110,0))&lt;&gt;"",INDEX(①職員名簿!C$11:C$110,MATCH(ROW()-1,①職員名簿!AB$11:AB$110,0)),""),"")</f>
        <v/>
      </c>
      <c r="M13" s="3" t="str">
        <f>IF(②第１号様式の１!AM39="","",②第１号様式の１!AM39)</f>
        <v/>
      </c>
      <c r="N13" s="3" t="str">
        <f>IF(②第１号様式の１!AN39="","",②第１号様式の１!AN39)</f>
        <v/>
      </c>
    </row>
    <row r="14" spans="1:16" x14ac:dyDescent="0.4">
      <c r="A14" s="3">
        <v>13</v>
      </c>
      <c r="B14" s="3" t="str">
        <f>IF(②第１号様式の１!$C40="","",②第１号様式の１!$C40)</f>
        <v/>
      </c>
      <c r="C14" s="86" t="str">
        <f>IF(②第１号様式の１!$C40="","",②第１号様式の１!$J40)</f>
        <v/>
      </c>
      <c r="D14" s="65" t="str">
        <f>IF(②第１号様式の１!$C40="","",②第１号様式の１!$P40)</f>
        <v/>
      </c>
      <c r="E14" s="87" t="str">
        <f>IF(②第１号様式の１!$C40="","",②第１号様式の１!$U40)</f>
        <v/>
      </c>
      <c r="F14" s="87" t="str">
        <f>IF(②第１号様式の１!$C40="","",②第１号様式の１!$X40)</f>
        <v/>
      </c>
      <c r="G14" s="87" t="str">
        <f>IF(②第１号様式の１!$C40="","",②第１号様式の１!$AA40)</f>
        <v/>
      </c>
      <c r="H14" s="87" t="str">
        <f>IF(②第１号様式の１!$C40="","",②第１号様式の１!$AD40)</f>
        <v/>
      </c>
      <c r="I14" s="87" t="str">
        <f>IF(②第１号様式の１!$C40="","",②第１号様式の１!$AG40)</f>
        <v/>
      </c>
      <c r="J14" s="87" t="str">
        <f>IF(②第１号様式の１!$C40="","",②第１号様式の１!$AJ40)</f>
        <v/>
      </c>
      <c r="K14" s="88" t="str">
        <f>IF($B14&lt;&gt;"",IF(INDEX(①職員名簿!G$11:G$110,MATCH(ROW()-1,①職員名簿!AB$11:AB$110,0))&lt;&gt;"",INDEX(①職員名簿!B$11:B$110,MATCH(ROW()-1,①職員名簿!AB$11:AB$110,0)),""),"")</f>
        <v/>
      </c>
      <c r="L14" s="89" t="str">
        <f>IF($B14&lt;&gt;"",IF(INDEX(①職員名簿!H$11:H$110,MATCH(ROW()-1,①職員名簿!AB$11:AB$110,0))&lt;&gt;"",INDEX(①職員名簿!C$11:C$110,MATCH(ROW()-1,①職員名簿!AB$11:AB$110,0)),""),"")</f>
        <v/>
      </c>
      <c r="M14" s="3" t="str">
        <f>IF(②第１号様式の１!AM40="","",②第１号様式の１!AM40)</f>
        <v/>
      </c>
      <c r="N14" s="3" t="str">
        <f>IF(②第１号様式の１!AN40="","",②第１号様式の１!AN40)</f>
        <v/>
      </c>
    </row>
    <row r="15" spans="1:16" x14ac:dyDescent="0.4">
      <c r="A15" s="3">
        <v>14</v>
      </c>
      <c r="B15" s="3" t="str">
        <f>IF(②第１号様式の１!$C41="","",②第１号様式の１!$C41)</f>
        <v/>
      </c>
      <c r="C15" s="86" t="str">
        <f>IF(②第１号様式の１!$C41="","",②第１号様式の１!$J41)</f>
        <v/>
      </c>
      <c r="D15" s="65" t="str">
        <f>IF(②第１号様式の１!$C41="","",②第１号様式の１!$P41)</f>
        <v/>
      </c>
      <c r="E15" s="87" t="str">
        <f>IF(②第１号様式の１!$C41="","",②第１号様式の１!$U41)</f>
        <v/>
      </c>
      <c r="F15" s="87" t="str">
        <f>IF(②第１号様式の１!$C41="","",②第１号様式の１!$X41)</f>
        <v/>
      </c>
      <c r="G15" s="87" t="str">
        <f>IF(②第１号様式の１!$C41="","",②第１号様式の１!$AA41)</f>
        <v/>
      </c>
      <c r="H15" s="87" t="str">
        <f>IF(②第１号様式の１!$C41="","",②第１号様式の１!$AD41)</f>
        <v/>
      </c>
      <c r="I15" s="87" t="str">
        <f>IF(②第１号様式の１!$C41="","",②第１号様式の１!$AG41)</f>
        <v/>
      </c>
      <c r="J15" s="87" t="str">
        <f>IF(②第１号様式の１!$C41="","",②第１号様式の１!$AJ41)</f>
        <v/>
      </c>
      <c r="K15" s="88" t="str">
        <f>IF($B15&lt;&gt;"",IF(INDEX(①職員名簿!G$11:G$110,MATCH(ROW()-1,①職員名簿!AB$11:AB$110,0))&lt;&gt;"",INDEX(①職員名簿!B$11:B$110,MATCH(ROW()-1,①職員名簿!AB$11:AB$110,0)),""),"")</f>
        <v/>
      </c>
      <c r="L15" s="89" t="str">
        <f>IF($B15&lt;&gt;"",IF(INDEX(①職員名簿!H$11:H$110,MATCH(ROW()-1,①職員名簿!AB$11:AB$110,0))&lt;&gt;"",INDEX(①職員名簿!C$11:C$110,MATCH(ROW()-1,①職員名簿!AB$11:AB$110,0)),""),"")</f>
        <v/>
      </c>
      <c r="M15" s="3" t="str">
        <f>IF(②第１号様式の１!AM41="","",②第１号様式の１!AM41)</f>
        <v/>
      </c>
      <c r="N15" s="3" t="str">
        <f>IF(②第１号様式の１!AN41="","",②第１号様式の１!AN41)</f>
        <v/>
      </c>
    </row>
    <row r="16" spans="1:16" x14ac:dyDescent="0.4">
      <c r="A16" s="3">
        <v>15</v>
      </c>
      <c r="B16" s="3" t="str">
        <f>IF(②第１号様式の１!$C42="","",②第１号様式の１!$C42)</f>
        <v/>
      </c>
      <c r="C16" s="86" t="str">
        <f>IF(②第１号様式の１!$C42="","",②第１号様式の１!$J42)</f>
        <v/>
      </c>
      <c r="D16" s="65" t="str">
        <f>IF(②第１号様式の１!$C42="","",②第１号様式の１!$P42)</f>
        <v/>
      </c>
      <c r="E16" s="87" t="str">
        <f>IF(②第１号様式の１!$C42="","",②第１号様式の１!$U42)</f>
        <v/>
      </c>
      <c r="F16" s="87" t="str">
        <f>IF(②第１号様式の１!$C42="","",②第１号様式の１!$X42)</f>
        <v/>
      </c>
      <c r="G16" s="87" t="str">
        <f>IF(②第１号様式の１!$C42="","",②第１号様式の１!$AA42)</f>
        <v/>
      </c>
      <c r="H16" s="87" t="str">
        <f>IF(②第１号様式の１!$C42="","",②第１号様式の１!$AD42)</f>
        <v/>
      </c>
      <c r="I16" s="87" t="str">
        <f>IF(②第１号様式の１!$C42="","",②第１号様式の１!$AG42)</f>
        <v/>
      </c>
      <c r="J16" s="87" t="str">
        <f>IF(②第１号様式の１!$C42="","",②第１号様式の１!$AJ42)</f>
        <v/>
      </c>
      <c r="K16" s="88" t="str">
        <f>IF($B16&lt;&gt;"",IF(INDEX(①職員名簿!G$11:G$110,MATCH(ROW()-1,①職員名簿!AB$11:AB$110,0))&lt;&gt;"",INDEX(①職員名簿!B$11:B$110,MATCH(ROW()-1,①職員名簿!AB$11:AB$110,0)),""),"")</f>
        <v/>
      </c>
      <c r="L16" s="89" t="str">
        <f>IF($B16&lt;&gt;"",IF(INDEX(①職員名簿!H$11:H$110,MATCH(ROW()-1,①職員名簿!AB$11:AB$110,0))&lt;&gt;"",INDEX(①職員名簿!C$11:C$110,MATCH(ROW()-1,①職員名簿!AB$11:AB$110,0)),""),"")</f>
        <v/>
      </c>
      <c r="M16" s="3" t="str">
        <f>IF(②第１号様式の１!AM42="","",②第１号様式の１!AM42)</f>
        <v/>
      </c>
      <c r="N16" s="3" t="str">
        <f>IF(②第１号様式の１!AN42="","",②第１号様式の１!AN42)</f>
        <v/>
      </c>
    </row>
    <row r="17" spans="1:14" x14ac:dyDescent="0.4">
      <c r="A17" s="3">
        <v>16</v>
      </c>
      <c r="B17" s="3" t="str">
        <f>IF(②第１号様式の１!$C43="","",②第１号様式の１!$C43)</f>
        <v/>
      </c>
      <c r="C17" s="86" t="str">
        <f>IF(②第１号様式の１!$C43="","",②第１号様式の１!$J43)</f>
        <v/>
      </c>
      <c r="D17" s="65" t="str">
        <f>IF(②第１号様式の１!$C43="","",②第１号様式の１!$P43)</f>
        <v/>
      </c>
      <c r="E17" s="87" t="str">
        <f>IF(②第１号様式の１!$C43="","",②第１号様式の１!$U43)</f>
        <v/>
      </c>
      <c r="F17" s="87" t="str">
        <f>IF(②第１号様式の１!$C43="","",②第１号様式の１!$X43)</f>
        <v/>
      </c>
      <c r="G17" s="87" t="str">
        <f>IF(②第１号様式の１!$C43="","",②第１号様式の１!$AA43)</f>
        <v/>
      </c>
      <c r="H17" s="87" t="str">
        <f>IF(②第１号様式の１!$C43="","",②第１号様式の１!$AD43)</f>
        <v/>
      </c>
      <c r="I17" s="87" t="str">
        <f>IF(②第１号様式の１!$C43="","",②第１号様式の１!$AG43)</f>
        <v/>
      </c>
      <c r="J17" s="87" t="str">
        <f>IF(②第１号様式の１!$C43="","",②第１号様式の１!$AJ43)</f>
        <v/>
      </c>
      <c r="K17" s="88" t="str">
        <f>IF($B17&lt;&gt;"",IF(INDEX(①職員名簿!G$11:G$110,MATCH(ROW()-1,①職員名簿!AB$11:AB$110,0))&lt;&gt;"",INDEX(①職員名簿!B$11:B$110,MATCH(ROW()-1,①職員名簿!AB$11:AB$110,0)),""),"")</f>
        <v/>
      </c>
      <c r="L17" s="89" t="str">
        <f>IF($B17&lt;&gt;"",IF(INDEX(①職員名簿!H$11:H$110,MATCH(ROW()-1,①職員名簿!AB$11:AB$110,0))&lt;&gt;"",INDEX(①職員名簿!C$11:C$110,MATCH(ROW()-1,①職員名簿!AB$11:AB$110,0)),""),"")</f>
        <v/>
      </c>
      <c r="M17" s="3" t="str">
        <f>IF(②第１号様式の１!AM43="","",②第１号様式の１!AM43)</f>
        <v/>
      </c>
      <c r="N17" s="3" t="str">
        <f>IF(②第１号様式の１!AN43="","",②第１号様式の１!AN43)</f>
        <v/>
      </c>
    </row>
    <row r="18" spans="1:14" x14ac:dyDescent="0.4">
      <c r="A18" s="3">
        <v>17</v>
      </c>
      <c r="B18" s="3" t="str">
        <f>IF(②第１号様式の１!$C44="","",②第１号様式の１!$C44)</f>
        <v/>
      </c>
      <c r="C18" s="86" t="str">
        <f>IF(②第１号様式の１!$C44="","",②第１号様式の１!$J44)</f>
        <v/>
      </c>
      <c r="D18" s="65" t="str">
        <f>IF(②第１号様式の１!$C44="","",②第１号様式の１!$P44)</f>
        <v/>
      </c>
      <c r="E18" s="87" t="str">
        <f>IF(②第１号様式の１!$C44="","",②第１号様式の１!$U44)</f>
        <v/>
      </c>
      <c r="F18" s="87" t="str">
        <f>IF(②第１号様式の１!$C44="","",②第１号様式の１!$X44)</f>
        <v/>
      </c>
      <c r="G18" s="87" t="str">
        <f>IF(②第１号様式の１!$C44="","",②第１号様式の１!$AA44)</f>
        <v/>
      </c>
      <c r="H18" s="87" t="str">
        <f>IF(②第１号様式の１!$C44="","",②第１号様式の１!$AD44)</f>
        <v/>
      </c>
      <c r="I18" s="87" t="str">
        <f>IF(②第１号様式の１!$C44="","",②第１号様式の１!$AG44)</f>
        <v/>
      </c>
      <c r="J18" s="87" t="str">
        <f>IF(②第１号様式の１!$C44="","",②第１号様式の１!$AJ44)</f>
        <v/>
      </c>
      <c r="K18" s="88" t="str">
        <f>IF($B18&lt;&gt;"",IF(INDEX(①職員名簿!G$11:G$110,MATCH(ROW()-1,①職員名簿!AB$11:AB$110,0))&lt;&gt;"",INDEX(①職員名簿!B$11:B$110,MATCH(ROW()-1,①職員名簿!AB$11:AB$110,0)),""),"")</f>
        <v/>
      </c>
      <c r="L18" s="89" t="str">
        <f>IF($B18&lt;&gt;"",IF(INDEX(①職員名簿!H$11:H$110,MATCH(ROW()-1,①職員名簿!AB$11:AB$110,0))&lt;&gt;"",INDEX(①職員名簿!C$11:C$110,MATCH(ROW()-1,①職員名簿!AB$11:AB$110,0)),""),"")</f>
        <v/>
      </c>
      <c r="M18" s="3" t="str">
        <f>IF(②第１号様式の１!AM44="","",②第１号様式の１!AM44)</f>
        <v/>
      </c>
      <c r="N18" s="3" t="str">
        <f>IF(②第１号様式の１!AN44="","",②第１号様式の１!AN44)</f>
        <v/>
      </c>
    </row>
    <row r="19" spans="1:14" x14ac:dyDescent="0.4">
      <c r="A19" s="3">
        <v>18</v>
      </c>
      <c r="B19" s="3" t="str">
        <f>IF(②第１号様式の１!$C45="","",②第１号様式の１!$C45)</f>
        <v/>
      </c>
      <c r="C19" s="86" t="str">
        <f>IF(②第１号様式の１!$C45="","",②第１号様式の１!$J45)</f>
        <v/>
      </c>
      <c r="D19" s="65" t="str">
        <f>IF(②第１号様式の１!$C45="","",②第１号様式の１!$P45)</f>
        <v/>
      </c>
      <c r="E19" s="87" t="str">
        <f>IF(②第１号様式の１!$C45="","",②第１号様式の１!$U45)</f>
        <v/>
      </c>
      <c r="F19" s="87" t="str">
        <f>IF(②第１号様式の１!$C45="","",②第１号様式の１!$X45)</f>
        <v/>
      </c>
      <c r="G19" s="87" t="str">
        <f>IF(②第１号様式の１!$C45="","",②第１号様式の１!$AA45)</f>
        <v/>
      </c>
      <c r="H19" s="87" t="str">
        <f>IF(②第１号様式の１!$C45="","",②第１号様式の１!$AD45)</f>
        <v/>
      </c>
      <c r="I19" s="87" t="str">
        <f>IF(②第１号様式の１!$C45="","",②第１号様式の１!$AG45)</f>
        <v/>
      </c>
      <c r="J19" s="87" t="str">
        <f>IF(②第１号様式の１!$C45="","",②第１号様式の１!$AJ45)</f>
        <v/>
      </c>
      <c r="K19" s="88" t="str">
        <f>IF($B19&lt;&gt;"",IF(INDEX(①職員名簿!G$11:G$110,MATCH(ROW()-1,①職員名簿!AB$11:AB$110,0))&lt;&gt;"",INDEX(①職員名簿!B$11:B$110,MATCH(ROW()-1,①職員名簿!AB$11:AB$110,0)),""),"")</f>
        <v/>
      </c>
      <c r="L19" s="89" t="str">
        <f>IF($B19&lt;&gt;"",IF(INDEX(①職員名簿!H$11:H$110,MATCH(ROW()-1,①職員名簿!AB$11:AB$110,0))&lt;&gt;"",INDEX(①職員名簿!C$11:C$110,MATCH(ROW()-1,①職員名簿!AB$11:AB$110,0)),""),"")</f>
        <v/>
      </c>
      <c r="M19" s="3" t="str">
        <f>IF(②第１号様式の１!AM45="","",②第１号様式の１!AM45)</f>
        <v/>
      </c>
      <c r="N19" s="3" t="str">
        <f>IF(②第１号様式の１!AN45="","",②第１号様式の１!AN45)</f>
        <v/>
      </c>
    </row>
    <row r="20" spans="1:14" x14ac:dyDescent="0.4">
      <c r="A20" s="3">
        <v>19</v>
      </c>
      <c r="B20" s="3" t="str">
        <f>IF(②第１号様式の１!$C46="","",②第１号様式の１!$C46)</f>
        <v/>
      </c>
      <c r="C20" s="86" t="str">
        <f>IF(②第１号様式の１!$C46="","",②第１号様式の１!$J46)</f>
        <v/>
      </c>
      <c r="D20" s="65" t="str">
        <f>IF(②第１号様式の１!$C46="","",②第１号様式の１!$P46)</f>
        <v/>
      </c>
      <c r="E20" s="87" t="str">
        <f>IF(②第１号様式の１!$C46="","",②第１号様式の１!$U46)</f>
        <v/>
      </c>
      <c r="F20" s="87" t="str">
        <f>IF(②第１号様式の１!$C46="","",②第１号様式の１!$X46)</f>
        <v/>
      </c>
      <c r="G20" s="87" t="str">
        <f>IF(②第１号様式の１!$C46="","",②第１号様式の１!$AA46)</f>
        <v/>
      </c>
      <c r="H20" s="87" t="str">
        <f>IF(②第１号様式の１!$C46="","",②第１号様式の１!$AD46)</f>
        <v/>
      </c>
      <c r="I20" s="87" t="str">
        <f>IF(②第１号様式の１!$C46="","",②第１号様式の１!$AG46)</f>
        <v/>
      </c>
      <c r="J20" s="87" t="str">
        <f>IF(②第１号様式の１!$C46="","",②第１号様式の１!$AJ46)</f>
        <v/>
      </c>
      <c r="K20" s="88" t="str">
        <f>IF($B20&lt;&gt;"",IF(INDEX(①職員名簿!G$11:G$110,MATCH(ROW()-1,①職員名簿!AB$11:AB$110,0))&lt;&gt;"",INDEX(①職員名簿!B$11:B$110,MATCH(ROW()-1,①職員名簿!AB$11:AB$110,0)),""),"")</f>
        <v/>
      </c>
      <c r="L20" s="89" t="str">
        <f>IF($B20&lt;&gt;"",IF(INDEX(①職員名簿!H$11:H$110,MATCH(ROW()-1,①職員名簿!AB$11:AB$110,0))&lt;&gt;"",INDEX(①職員名簿!C$11:C$110,MATCH(ROW()-1,①職員名簿!AB$11:AB$110,0)),""),"")</f>
        <v/>
      </c>
      <c r="M20" s="3" t="str">
        <f>IF(②第１号様式の１!AM46="","",②第１号様式の１!AM46)</f>
        <v/>
      </c>
      <c r="N20" s="3" t="str">
        <f>IF(②第１号様式の１!AN46="","",②第１号様式の１!AN46)</f>
        <v/>
      </c>
    </row>
    <row r="21" spans="1:14" x14ac:dyDescent="0.4">
      <c r="A21" s="3">
        <v>20</v>
      </c>
      <c r="B21" s="3" t="str">
        <f>IF(②第１号様式の１!$C47="","",②第１号様式の１!$C47)</f>
        <v/>
      </c>
      <c r="C21" s="86" t="str">
        <f>IF(②第１号様式の１!$C47="","",②第１号様式の１!$J47)</f>
        <v/>
      </c>
      <c r="D21" s="65" t="str">
        <f>IF(②第１号様式の１!$C47="","",②第１号様式の１!$P47)</f>
        <v/>
      </c>
      <c r="E21" s="87" t="str">
        <f>IF(②第１号様式の１!$C47="","",②第１号様式の１!$U47)</f>
        <v/>
      </c>
      <c r="F21" s="87" t="str">
        <f>IF(②第１号様式の１!$C47="","",②第１号様式の１!$X47)</f>
        <v/>
      </c>
      <c r="G21" s="87" t="str">
        <f>IF(②第１号様式の１!$C47="","",②第１号様式の１!$AA47)</f>
        <v/>
      </c>
      <c r="H21" s="87" t="str">
        <f>IF(②第１号様式の１!$C47="","",②第１号様式の１!$AD47)</f>
        <v/>
      </c>
      <c r="I21" s="87" t="str">
        <f>IF(②第１号様式の１!$C47="","",②第１号様式の１!$AG47)</f>
        <v/>
      </c>
      <c r="J21" s="87" t="str">
        <f>IF(②第１号様式の１!$C47="","",②第１号様式の１!$AJ47)</f>
        <v/>
      </c>
      <c r="K21" s="88" t="str">
        <f>IF($B21&lt;&gt;"",IF(INDEX(①職員名簿!G$11:G$110,MATCH(ROW()-1,①職員名簿!AB$11:AB$110,0))&lt;&gt;"",INDEX(①職員名簿!B$11:B$110,MATCH(ROW()-1,①職員名簿!AB$11:AB$110,0)),""),"")</f>
        <v/>
      </c>
      <c r="L21" s="89" t="str">
        <f>IF($B21&lt;&gt;"",IF(INDEX(①職員名簿!H$11:H$110,MATCH(ROW()-1,①職員名簿!AB$11:AB$110,0))&lt;&gt;"",INDEX(①職員名簿!C$11:C$110,MATCH(ROW()-1,①職員名簿!AB$11:AB$110,0)),""),"")</f>
        <v/>
      </c>
      <c r="M21" s="3" t="str">
        <f>IF(②第１号様式の１!AM47="","",②第１号様式の１!AM47)</f>
        <v/>
      </c>
      <c r="N21" s="3" t="str">
        <f>IF(②第１号様式の１!AN47="","",②第１号様式の１!AN47)</f>
        <v/>
      </c>
    </row>
    <row r="22" spans="1:14" x14ac:dyDescent="0.4">
      <c r="A22" s="3">
        <v>21</v>
      </c>
      <c r="B22" s="3" t="str">
        <f>IF(②第１号様式の１!$C48="","",②第１号様式の１!$C48)</f>
        <v/>
      </c>
      <c r="C22" s="86" t="str">
        <f>IF(②第１号様式の１!$C48="","",②第１号様式の１!$J48)</f>
        <v/>
      </c>
      <c r="D22" s="65" t="str">
        <f>IF(②第１号様式の１!$C48="","",②第１号様式の１!$P48)</f>
        <v/>
      </c>
      <c r="E22" s="87" t="str">
        <f>IF(②第１号様式の１!$C48="","",②第１号様式の１!$U48)</f>
        <v/>
      </c>
      <c r="F22" s="87" t="str">
        <f>IF(②第１号様式の１!$C48="","",②第１号様式の１!$X48)</f>
        <v/>
      </c>
      <c r="G22" s="87" t="str">
        <f>IF(②第１号様式の１!$C48="","",②第１号様式の１!$AA48)</f>
        <v/>
      </c>
      <c r="H22" s="87" t="str">
        <f>IF(②第１号様式の１!$C48="","",②第１号様式の１!$AD48)</f>
        <v/>
      </c>
      <c r="I22" s="87" t="str">
        <f>IF(②第１号様式の１!$C48="","",②第１号様式の１!$AG48)</f>
        <v/>
      </c>
      <c r="J22" s="87" t="str">
        <f>IF(②第１号様式の１!$C48="","",②第１号様式の１!$AJ48)</f>
        <v/>
      </c>
      <c r="K22" s="88" t="str">
        <f>IF($B22&lt;&gt;"",IF(INDEX(①職員名簿!G$11:G$110,MATCH(ROW()-1,①職員名簿!AB$11:AB$110,0))&lt;&gt;"",INDEX(①職員名簿!B$11:B$110,MATCH(ROW()-1,①職員名簿!AB$11:AB$110,0)),""),"")</f>
        <v/>
      </c>
      <c r="L22" s="89" t="str">
        <f>IF($B22&lt;&gt;"",IF(INDEX(①職員名簿!H$11:H$110,MATCH(ROW()-1,①職員名簿!AB$11:AB$110,0))&lt;&gt;"",INDEX(①職員名簿!C$11:C$110,MATCH(ROW()-1,①職員名簿!AB$11:AB$110,0)),""),"")</f>
        <v/>
      </c>
      <c r="M22" s="3" t="str">
        <f>IF(②第１号様式の１!AM48="","",②第１号様式の１!AM48)</f>
        <v/>
      </c>
      <c r="N22" s="3" t="str">
        <f>IF(②第１号様式の１!AN48="","",②第１号様式の１!AN48)</f>
        <v/>
      </c>
    </row>
    <row r="23" spans="1:14" x14ac:dyDescent="0.4">
      <c r="A23" s="3">
        <v>22</v>
      </c>
      <c r="B23" s="3" t="str">
        <f>IF(②第１号様式の１!$C49="","",②第１号様式の１!$C49)</f>
        <v/>
      </c>
      <c r="C23" s="86" t="str">
        <f>IF(②第１号様式の１!$C49="","",②第１号様式の１!$J49)</f>
        <v/>
      </c>
      <c r="D23" s="65" t="str">
        <f>IF(②第１号様式の１!$C49="","",②第１号様式の１!$P49)</f>
        <v/>
      </c>
      <c r="E23" s="87" t="str">
        <f>IF(②第１号様式の１!$C49="","",②第１号様式の１!$U49)</f>
        <v/>
      </c>
      <c r="F23" s="87" t="str">
        <f>IF(②第１号様式の１!$C49="","",②第１号様式の１!$X49)</f>
        <v/>
      </c>
      <c r="G23" s="87" t="str">
        <f>IF(②第１号様式の１!$C49="","",②第１号様式の１!$AA49)</f>
        <v/>
      </c>
      <c r="H23" s="87" t="str">
        <f>IF(②第１号様式の１!$C49="","",②第１号様式の１!$AD49)</f>
        <v/>
      </c>
      <c r="I23" s="87" t="str">
        <f>IF(②第１号様式の１!$C49="","",②第１号様式の１!$AG49)</f>
        <v/>
      </c>
      <c r="J23" s="87" t="str">
        <f>IF(②第１号様式の１!$C49="","",②第１号様式の１!$AJ49)</f>
        <v/>
      </c>
      <c r="K23" s="88" t="str">
        <f>IF($B23&lt;&gt;"",IF(INDEX(①職員名簿!G$11:G$110,MATCH(ROW()-1,①職員名簿!AB$11:AB$110,0))&lt;&gt;"",INDEX(①職員名簿!B$11:B$110,MATCH(ROW()-1,①職員名簿!AB$11:AB$110,0)),""),"")</f>
        <v/>
      </c>
      <c r="L23" s="89" t="str">
        <f>IF($B23&lt;&gt;"",IF(INDEX(①職員名簿!H$11:H$110,MATCH(ROW()-1,①職員名簿!AB$11:AB$110,0))&lt;&gt;"",INDEX(①職員名簿!C$11:C$110,MATCH(ROW()-1,①職員名簿!AB$11:AB$110,0)),""),"")</f>
        <v/>
      </c>
      <c r="M23" s="3" t="str">
        <f>IF(②第１号様式の１!AM49="","",②第１号様式の１!AM49)</f>
        <v/>
      </c>
      <c r="N23" s="3" t="str">
        <f>IF(②第１号様式の１!AN49="","",②第１号様式の１!AN49)</f>
        <v/>
      </c>
    </row>
    <row r="24" spans="1:14" x14ac:dyDescent="0.4">
      <c r="A24" s="3">
        <v>23</v>
      </c>
      <c r="B24" s="3" t="str">
        <f>IF(②第１号様式の１!$C50="","",②第１号様式の１!$C50)</f>
        <v/>
      </c>
      <c r="C24" s="86" t="str">
        <f>IF(②第１号様式の１!$C50="","",②第１号様式の１!$J50)</f>
        <v/>
      </c>
      <c r="D24" s="65" t="str">
        <f>IF(②第１号様式の１!$C50="","",②第１号様式の１!$P50)</f>
        <v/>
      </c>
      <c r="E24" s="87" t="str">
        <f>IF(②第１号様式の１!$C50="","",②第１号様式の１!$U50)</f>
        <v/>
      </c>
      <c r="F24" s="87" t="str">
        <f>IF(②第１号様式の１!$C50="","",②第１号様式の１!$X50)</f>
        <v/>
      </c>
      <c r="G24" s="87" t="str">
        <f>IF(②第１号様式の１!$C50="","",②第１号様式の１!$AA50)</f>
        <v/>
      </c>
      <c r="H24" s="87" t="str">
        <f>IF(②第１号様式の１!$C50="","",②第１号様式の１!$AD50)</f>
        <v/>
      </c>
      <c r="I24" s="87" t="str">
        <f>IF(②第１号様式の１!$C50="","",②第１号様式の１!$AG50)</f>
        <v/>
      </c>
      <c r="J24" s="87" t="str">
        <f>IF(②第１号様式の１!$C50="","",②第１号様式の１!$AJ50)</f>
        <v/>
      </c>
      <c r="K24" s="88" t="str">
        <f>IF($B24&lt;&gt;"",IF(INDEX(①職員名簿!G$11:G$110,MATCH(ROW()-1,①職員名簿!AB$11:AB$110,0))&lt;&gt;"",INDEX(①職員名簿!B$11:B$110,MATCH(ROW()-1,①職員名簿!AB$11:AB$110,0)),""),"")</f>
        <v/>
      </c>
      <c r="L24" s="89" t="str">
        <f>IF($B24&lt;&gt;"",IF(INDEX(①職員名簿!H$11:H$110,MATCH(ROW()-1,①職員名簿!AB$11:AB$110,0))&lt;&gt;"",INDEX(①職員名簿!C$11:C$110,MATCH(ROW()-1,①職員名簿!AB$11:AB$110,0)),""),"")</f>
        <v/>
      </c>
      <c r="M24" s="3" t="str">
        <f>IF(②第１号様式の１!AM50="","",②第１号様式の１!AM50)</f>
        <v/>
      </c>
      <c r="N24" s="3" t="str">
        <f>IF(②第１号様式の１!AN50="","",②第１号様式の１!AN50)</f>
        <v/>
      </c>
    </row>
    <row r="25" spans="1:14" x14ac:dyDescent="0.4">
      <c r="A25" s="3">
        <v>24</v>
      </c>
      <c r="B25" s="3" t="str">
        <f>IF(②第１号様式の１!$C51="","",②第１号様式の１!$C51)</f>
        <v/>
      </c>
      <c r="C25" s="86" t="str">
        <f>IF(②第１号様式の１!$C51="","",②第１号様式の１!$J51)</f>
        <v/>
      </c>
      <c r="D25" s="65" t="str">
        <f>IF(②第１号様式の１!$C51="","",②第１号様式の１!$P51)</f>
        <v/>
      </c>
      <c r="E25" s="87" t="str">
        <f>IF(②第１号様式の１!$C51="","",②第１号様式の１!$U51)</f>
        <v/>
      </c>
      <c r="F25" s="87" t="str">
        <f>IF(②第１号様式の１!$C51="","",②第１号様式の１!$X51)</f>
        <v/>
      </c>
      <c r="G25" s="87" t="str">
        <f>IF(②第１号様式の１!$C51="","",②第１号様式の１!$AA51)</f>
        <v/>
      </c>
      <c r="H25" s="87" t="str">
        <f>IF(②第１号様式の１!$C51="","",②第１号様式の１!$AD51)</f>
        <v/>
      </c>
      <c r="I25" s="87" t="str">
        <f>IF(②第１号様式の１!$C51="","",②第１号様式の１!$AG51)</f>
        <v/>
      </c>
      <c r="J25" s="87" t="str">
        <f>IF(②第１号様式の１!$C51="","",②第１号様式の１!$AJ51)</f>
        <v/>
      </c>
      <c r="K25" s="88" t="str">
        <f>IF($B25&lt;&gt;"",IF(INDEX(①職員名簿!G$11:G$110,MATCH(ROW()-1,①職員名簿!AB$11:AB$110,0))&lt;&gt;"",INDEX(①職員名簿!B$11:B$110,MATCH(ROW()-1,①職員名簿!AB$11:AB$110,0)),""),"")</f>
        <v/>
      </c>
      <c r="L25" s="89" t="str">
        <f>IF($B25&lt;&gt;"",IF(INDEX(①職員名簿!H$11:H$110,MATCH(ROW()-1,①職員名簿!AB$11:AB$110,0))&lt;&gt;"",INDEX(①職員名簿!C$11:C$110,MATCH(ROW()-1,①職員名簿!AB$11:AB$110,0)),""),"")</f>
        <v/>
      </c>
      <c r="M25" s="3" t="str">
        <f>IF(②第１号様式の１!AM51="","",②第１号様式の１!AM51)</f>
        <v/>
      </c>
      <c r="N25" s="3" t="str">
        <f>IF(②第１号様式の１!AN51="","",②第１号様式の１!AN51)</f>
        <v/>
      </c>
    </row>
    <row r="26" spans="1:14" x14ac:dyDescent="0.4">
      <c r="A26" s="3">
        <v>25</v>
      </c>
      <c r="B26" s="3" t="str">
        <f>IF(②第１号様式の１!$C52="","",②第１号様式の１!$C52)</f>
        <v/>
      </c>
      <c r="C26" s="86" t="str">
        <f>IF(②第１号様式の１!$C52="","",②第１号様式の１!$J52)</f>
        <v/>
      </c>
      <c r="D26" s="65" t="str">
        <f>IF(②第１号様式の１!$C52="","",②第１号様式の１!$P52)</f>
        <v/>
      </c>
      <c r="E26" s="87" t="str">
        <f>IF(②第１号様式の１!$C52="","",②第１号様式の１!$U52)</f>
        <v/>
      </c>
      <c r="F26" s="87" t="str">
        <f>IF(②第１号様式の１!$C52="","",②第１号様式の１!$X52)</f>
        <v/>
      </c>
      <c r="G26" s="87" t="str">
        <f>IF(②第１号様式の１!$C52="","",②第１号様式の１!$AA52)</f>
        <v/>
      </c>
      <c r="H26" s="87" t="str">
        <f>IF(②第１号様式の１!$C52="","",②第１号様式の１!$AD52)</f>
        <v/>
      </c>
      <c r="I26" s="87" t="str">
        <f>IF(②第１号様式の１!$C52="","",②第１号様式の１!$AG52)</f>
        <v/>
      </c>
      <c r="J26" s="87" t="str">
        <f>IF(②第１号様式の１!$C52="","",②第１号様式の１!$AJ52)</f>
        <v/>
      </c>
      <c r="K26" s="88" t="str">
        <f>IF($B26&lt;&gt;"",IF(INDEX(①職員名簿!G$11:G$110,MATCH(ROW()-1,①職員名簿!AB$11:AB$110,0))&lt;&gt;"",INDEX(①職員名簿!B$11:B$110,MATCH(ROW()-1,①職員名簿!AB$11:AB$110,0)),""),"")</f>
        <v/>
      </c>
      <c r="L26" s="89" t="str">
        <f>IF($B26&lt;&gt;"",IF(INDEX(①職員名簿!H$11:H$110,MATCH(ROW()-1,①職員名簿!AB$11:AB$110,0))&lt;&gt;"",INDEX(①職員名簿!C$11:C$110,MATCH(ROW()-1,①職員名簿!AB$11:AB$110,0)),""),"")</f>
        <v/>
      </c>
      <c r="M26" s="3" t="str">
        <f>IF(②第１号様式の１!AM52="","",②第１号様式の１!AM52)</f>
        <v/>
      </c>
      <c r="N26" s="3" t="str">
        <f>IF(②第１号様式の１!AN52="","",②第１号様式の１!AN52)</f>
        <v/>
      </c>
    </row>
    <row r="27" spans="1:14" x14ac:dyDescent="0.4">
      <c r="A27" s="3">
        <v>26</v>
      </c>
      <c r="B27" s="3" t="str">
        <f>IF(②第１号様式の１!$C53="","",②第１号様式の１!$C53)</f>
        <v/>
      </c>
      <c r="C27" s="86" t="str">
        <f>IF(②第１号様式の１!$C53="","",②第１号様式の１!$J53)</f>
        <v/>
      </c>
      <c r="D27" s="65" t="str">
        <f>IF(②第１号様式の１!$C53="","",②第１号様式の１!$P53)</f>
        <v/>
      </c>
      <c r="E27" s="87" t="str">
        <f>IF(②第１号様式の１!$C53="","",②第１号様式の１!$U53)</f>
        <v/>
      </c>
      <c r="F27" s="87" t="str">
        <f>IF(②第１号様式の１!$C53="","",②第１号様式の１!$X53)</f>
        <v/>
      </c>
      <c r="G27" s="87" t="str">
        <f>IF(②第１号様式の１!$C53="","",②第１号様式の１!$AA53)</f>
        <v/>
      </c>
      <c r="H27" s="87" t="str">
        <f>IF(②第１号様式の１!$C53="","",②第１号様式の１!$AD53)</f>
        <v/>
      </c>
      <c r="I27" s="87" t="str">
        <f>IF(②第１号様式の１!$C53="","",②第１号様式の１!$AG53)</f>
        <v/>
      </c>
      <c r="J27" s="87" t="str">
        <f>IF(②第１号様式の１!$C53="","",②第１号様式の１!$AJ53)</f>
        <v/>
      </c>
      <c r="K27" s="88" t="str">
        <f>IF($B27&lt;&gt;"",IF(INDEX(①職員名簿!G$11:G$110,MATCH(ROW()-1,①職員名簿!AB$11:AB$110,0))&lt;&gt;"",INDEX(①職員名簿!B$11:B$110,MATCH(ROW()-1,①職員名簿!AB$11:AB$110,0)),""),"")</f>
        <v/>
      </c>
      <c r="L27" s="89" t="str">
        <f>IF($B27&lt;&gt;"",IF(INDEX(①職員名簿!H$11:H$110,MATCH(ROW()-1,①職員名簿!AB$11:AB$110,0))&lt;&gt;"",INDEX(①職員名簿!C$11:C$110,MATCH(ROW()-1,①職員名簿!AB$11:AB$110,0)),""),"")</f>
        <v/>
      </c>
      <c r="M27" s="3" t="str">
        <f>IF(②第１号様式の１!AM53="","",②第１号様式の１!AM53)</f>
        <v/>
      </c>
      <c r="N27" s="3" t="str">
        <f>IF(②第１号様式の１!AN53="","",②第１号様式の１!AN53)</f>
        <v/>
      </c>
    </row>
    <row r="28" spans="1:14" x14ac:dyDescent="0.4">
      <c r="A28" s="3">
        <v>27</v>
      </c>
      <c r="B28" s="3" t="str">
        <f>IF(②第１号様式の１!$C54="","",②第１号様式の１!$C54)</f>
        <v/>
      </c>
      <c r="C28" s="86" t="str">
        <f>IF(②第１号様式の１!$C54="","",②第１号様式の１!$J54)</f>
        <v/>
      </c>
      <c r="D28" s="65" t="str">
        <f>IF(②第１号様式の１!$C54="","",②第１号様式の１!$P54)</f>
        <v/>
      </c>
      <c r="E28" s="87" t="str">
        <f>IF(②第１号様式の１!$C54="","",②第１号様式の１!$U54)</f>
        <v/>
      </c>
      <c r="F28" s="87" t="str">
        <f>IF(②第１号様式の１!$C54="","",②第１号様式の１!$X54)</f>
        <v/>
      </c>
      <c r="G28" s="87" t="str">
        <f>IF(②第１号様式の１!$C54="","",②第１号様式の１!$AA54)</f>
        <v/>
      </c>
      <c r="H28" s="87" t="str">
        <f>IF(②第１号様式の１!$C54="","",②第１号様式の１!$AD54)</f>
        <v/>
      </c>
      <c r="I28" s="87" t="str">
        <f>IF(②第１号様式の１!$C54="","",②第１号様式の１!$AG54)</f>
        <v/>
      </c>
      <c r="J28" s="87" t="str">
        <f>IF(②第１号様式の１!$C54="","",②第１号様式の１!$AJ54)</f>
        <v/>
      </c>
      <c r="K28" s="88" t="str">
        <f>IF($B28&lt;&gt;"",IF(INDEX(①職員名簿!G$11:G$110,MATCH(ROW()-1,①職員名簿!AB$11:AB$110,0))&lt;&gt;"",INDEX(①職員名簿!B$11:B$110,MATCH(ROW()-1,①職員名簿!AB$11:AB$110,0)),""),"")</f>
        <v/>
      </c>
      <c r="L28" s="89" t="str">
        <f>IF($B28&lt;&gt;"",IF(INDEX(①職員名簿!H$11:H$110,MATCH(ROW()-1,①職員名簿!AB$11:AB$110,0))&lt;&gt;"",INDEX(①職員名簿!C$11:C$110,MATCH(ROW()-1,①職員名簿!AB$11:AB$110,0)),""),"")</f>
        <v/>
      </c>
      <c r="M28" s="3" t="str">
        <f>IF(②第１号様式の１!AM54="","",②第１号様式の１!AM54)</f>
        <v/>
      </c>
      <c r="N28" s="3" t="str">
        <f>IF(②第１号様式の１!AN54="","",②第１号様式の１!AN54)</f>
        <v/>
      </c>
    </row>
    <row r="29" spans="1:14" x14ac:dyDescent="0.4">
      <c r="A29" s="3">
        <v>28</v>
      </c>
      <c r="B29" s="3" t="str">
        <f>IF(②第１号様式の１!$C55="","",②第１号様式の１!$C55)</f>
        <v/>
      </c>
      <c r="C29" s="86" t="str">
        <f>IF(②第１号様式の１!$C55="","",②第１号様式の１!$J55)</f>
        <v/>
      </c>
      <c r="D29" s="65" t="str">
        <f>IF(②第１号様式の１!$C55="","",②第１号様式の１!$P55)</f>
        <v/>
      </c>
      <c r="E29" s="87" t="str">
        <f>IF(②第１号様式の１!$C55="","",②第１号様式の１!$U55)</f>
        <v/>
      </c>
      <c r="F29" s="87" t="str">
        <f>IF(②第１号様式の１!$C55="","",②第１号様式の１!$X55)</f>
        <v/>
      </c>
      <c r="G29" s="87" t="str">
        <f>IF(②第１号様式の１!$C55="","",②第１号様式の１!$AA55)</f>
        <v/>
      </c>
      <c r="H29" s="87" t="str">
        <f>IF(②第１号様式の１!$C55="","",②第１号様式の１!$AD55)</f>
        <v/>
      </c>
      <c r="I29" s="87" t="str">
        <f>IF(②第１号様式の１!$C55="","",②第１号様式の１!$AG55)</f>
        <v/>
      </c>
      <c r="J29" s="87" t="str">
        <f>IF(②第１号様式の１!$C55="","",②第１号様式の１!$AJ55)</f>
        <v/>
      </c>
      <c r="K29" s="88" t="str">
        <f>IF($B29&lt;&gt;"",IF(INDEX(①職員名簿!G$11:G$110,MATCH(ROW()-1,①職員名簿!AB$11:AB$110,0))&lt;&gt;"",INDEX(①職員名簿!B$11:B$110,MATCH(ROW()-1,①職員名簿!AB$11:AB$110,0)),""),"")</f>
        <v/>
      </c>
      <c r="L29" s="89" t="str">
        <f>IF($B29&lt;&gt;"",IF(INDEX(①職員名簿!H$11:H$110,MATCH(ROW()-1,①職員名簿!AB$11:AB$110,0))&lt;&gt;"",INDEX(①職員名簿!C$11:C$110,MATCH(ROW()-1,①職員名簿!AB$11:AB$110,0)),""),"")</f>
        <v/>
      </c>
      <c r="M29" s="3" t="str">
        <f>IF(②第１号様式の１!AM55="","",②第１号様式の１!AM55)</f>
        <v/>
      </c>
      <c r="N29" s="3" t="str">
        <f>IF(②第１号様式の１!AN55="","",②第１号様式の１!AN55)</f>
        <v/>
      </c>
    </row>
    <row r="30" spans="1:14" x14ac:dyDescent="0.4">
      <c r="A30" s="3">
        <v>29</v>
      </c>
      <c r="B30" s="3" t="str">
        <f>IF(②第１号様式の１!$C56="","",②第１号様式の１!$C56)</f>
        <v/>
      </c>
      <c r="C30" s="86" t="str">
        <f>IF(②第１号様式の１!$C56="","",②第１号様式の１!$J56)</f>
        <v/>
      </c>
      <c r="D30" s="65" t="str">
        <f>IF(②第１号様式の１!$C56="","",②第１号様式の１!$P56)</f>
        <v/>
      </c>
      <c r="E30" s="87" t="str">
        <f>IF(②第１号様式の１!$C56="","",②第１号様式の１!$U56)</f>
        <v/>
      </c>
      <c r="F30" s="87" t="str">
        <f>IF(②第１号様式の１!$C56="","",②第１号様式の１!$X56)</f>
        <v/>
      </c>
      <c r="G30" s="87" t="str">
        <f>IF(②第１号様式の１!$C56="","",②第１号様式の１!$AA56)</f>
        <v/>
      </c>
      <c r="H30" s="87" t="str">
        <f>IF(②第１号様式の１!$C56="","",②第１号様式の１!$AD56)</f>
        <v/>
      </c>
      <c r="I30" s="87" t="str">
        <f>IF(②第１号様式の１!$C56="","",②第１号様式の１!$AG56)</f>
        <v/>
      </c>
      <c r="J30" s="87" t="str">
        <f>IF(②第１号様式の１!$C56="","",②第１号様式の１!$AJ56)</f>
        <v/>
      </c>
      <c r="K30" s="88" t="str">
        <f>IF($B30&lt;&gt;"",IF(INDEX(①職員名簿!G$11:G$110,MATCH(ROW()-1,①職員名簿!AB$11:AB$110,0))&lt;&gt;"",INDEX(①職員名簿!B$11:B$110,MATCH(ROW()-1,①職員名簿!AB$11:AB$110,0)),""),"")</f>
        <v/>
      </c>
      <c r="L30" s="89" t="str">
        <f>IF($B30&lt;&gt;"",IF(INDEX(①職員名簿!H$11:H$110,MATCH(ROW()-1,①職員名簿!AB$11:AB$110,0))&lt;&gt;"",INDEX(①職員名簿!C$11:C$110,MATCH(ROW()-1,①職員名簿!AB$11:AB$110,0)),""),"")</f>
        <v/>
      </c>
      <c r="M30" s="3" t="str">
        <f>IF(②第１号様式の１!AM56="","",②第１号様式の１!AM56)</f>
        <v/>
      </c>
      <c r="N30" s="3" t="str">
        <f>IF(②第１号様式の１!AN56="","",②第１号様式の１!AN56)</f>
        <v/>
      </c>
    </row>
    <row r="31" spans="1:14" x14ac:dyDescent="0.4">
      <c r="A31" s="3">
        <v>30</v>
      </c>
      <c r="B31" s="3" t="str">
        <f>IF(②第１号様式の１!$C57="","",②第１号様式の１!$C57)</f>
        <v/>
      </c>
      <c r="C31" s="86" t="str">
        <f>IF(②第１号様式の１!$C57="","",②第１号様式の１!$J57)</f>
        <v/>
      </c>
      <c r="D31" s="65" t="str">
        <f>IF(②第１号様式の１!$C57="","",②第１号様式の１!$P57)</f>
        <v/>
      </c>
      <c r="E31" s="87" t="str">
        <f>IF(②第１号様式の１!$C57="","",②第１号様式の１!$U57)</f>
        <v/>
      </c>
      <c r="F31" s="87" t="str">
        <f>IF(②第１号様式の１!$C57="","",②第１号様式の１!$X57)</f>
        <v/>
      </c>
      <c r="G31" s="87" t="str">
        <f>IF(②第１号様式の１!$C57="","",②第１号様式の１!$AA57)</f>
        <v/>
      </c>
      <c r="H31" s="87" t="str">
        <f>IF(②第１号様式の１!$C57="","",②第１号様式の１!$AD57)</f>
        <v/>
      </c>
      <c r="I31" s="87" t="str">
        <f>IF(②第１号様式の１!$C57="","",②第１号様式の１!$AG57)</f>
        <v/>
      </c>
      <c r="J31" s="87" t="str">
        <f>IF(②第１号様式の１!$C57="","",②第１号様式の１!$AJ57)</f>
        <v/>
      </c>
      <c r="K31" s="88" t="str">
        <f>IF($B31&lt;&gt;"",IF(INDEX(①職員名簿!G$11:G$110,MATCH(ROW()-1,①職員名簿!AB$11:AB$110,0))&lt;&gt;"",INDEX(①職員名簿!B$11:B$110,MATCH(ROW()-1,①職員名簿!AB$11:AB$110,0)),""),"")</f>
        <v/>
      </c>
      <c r="L31" s="89" t="str">
        <f>IF($B31&lt;&gt;"",IF(INDEX(①職員名簿!H$11:H$110,MATCH(ROW()-1,①職員名簿!AB$11:AB$110,0))&lt;&gt;"",INDEX(①職員名簿!C$11:C$110,MATCH(ROW()-1,①職員名簿!AB$11:AB$110,0)),""),"")</f>
        <v/>
      </c>
      <c r="M31" s="3" t="str">
        <f>IF(②第１号様式の１!AM57="","",②第１号様式の１!AM57)</f>
        <v/>
      </c>
      <c r="N31" s="3" t="str">
        <f>IF(②第１号様式の１!AN57="","",②第１号様式の１!AN57)</f>
        <v/>
      </c>
    </row>
    <row r="32" spans="1:14" x14ac:dyDescent="0.4">
      <c r="A32" s="3">
        <v>31</v>
      </c>
      <c r="B32" s="3" t="str">
        <f>IF(②第１号様式の１!$C58="","",②第１号様式の１!$C58)</f>
        <v/>
      </c>
      <c r="C32" s="86" t="str">
        <f>IF(②第１号様式の１!$C58="","",②第１号様式の１!$J58)</f>
        <v/>
      </c>
      <c r="D32" s="65" t="str">
        <f>IF(②第１号様式の１!$C58="","",②第１号様式の１!$P58)</f>
        <v/>
      </c>
      <c r="E32" s="87" t="str">
        <f>IF(②第１号様式の１!$C58="","",②第１号様式の１!$U58)</f>
        <v/>
      </c>
      <c r="F32" s="87" t="str">
        <f>IF(②第１号様式の１!$C58="","",②第１号様式の１!$X58)</f>
        <v/>
      </c>
      <c r="G32" s="87" t="str">
        <f>IF(②第１号様式の１!$C58="","",②第１号様式の１!$AA58)</f>
        <v/>
      </c>
      <c r="H32" s="87" t="str">
        <f>IF(②第１号様式の１!$C58="","",②第１号様式の１!$AD58)</f>
        <v/>
      </c>
      <c r="I32" s="87" t="str">
        <f>IF(②第１号様式の１!$C58="","",②第１号様式の１!$AG58)</f>
        <v/>
      </c>
      <c r="J32" s="87" t="str">
        <f>IF(②第１号様式の１!$C58="","",②第１号様式の１!$AJ58)</f>
        <v/>
      </c>
      <c r="K32" s="88" t="str">
        <f>IF($B32&lt;&gt;"",IF(INDEX(①職員名簿!G$11:G$110,MATCH(ROW()-1,①職員名簿!AB$11:AB$110,0))&lt;&gt;"",INDEX(①職員名簿!B$11:B$110,MATCH(ROW()-1,①職員名簿!AB$11:AB$110,0)),""),"")</f>
        <v/>
      </c>
      <c r="L32" s="89" t="str">
        <f>IF($B32&lt;&gt;"",IF(INDEX(①職員名簿!H$11:H$110,MATCH(ROW()-1,①職員名簿!AB$11:AB$110,0))&lt;&gt;"",INDEX(①職員名簿!C$11:C$110,MATCH(ROW()-1,①職員名簿!AB$11:AB$110,0)),""),"")</f>
        <v/>
      </c>
      <c r="M32" s="3" t="str">
        <f>IF(②第１号様式の１!AM58="","",②第１号様式の１!AM58)</f>
        <v/>
      </c>
      <c r="N32" s="3" t="str">
        <f>IF(②第１号様式の１!AN58="","",②第１号様式の１!AN58)</f>
        <v/>
      </c>
    </row>
    <row r="33" spans="1:14" x14ac:dyDescent="0.4">
      <c r="A33" s="3">
        <v>32</v>
      </c>
      <c r="B33" s="3" t="str">
        <f>IF(②第１号様式の１!$C59="","",②第１号様式の１!$C59)</f>
        <v/>
      </c>
      <c r="C33" s="86" t="str">
        <f>IF(②第１号様式の１!$C59="","",②第１号様式の１!$J59)</f>
        <v/>
      </c>
      <c r="D33" s="65" t="str">
        <f>IF(②第１号様式の１!$C59="","",②第１号様式の１!$P59)</f>
        <v/>
      </c>
      <c r="E33" s="87" t="str">
        <f>IF(②第１号様式の１!$C59="","",②第１号様式の１!$U59)</f>
        <v/>
      </c>
      <c r="F33" s="87" t="str">
        <f>IF(②第１号様式の１!$C59="","",②第１号様式の１!$X59)</f>
        <v/>
      </c>
      <c r="G33" s="87" t="str">
        <f>IF(②第１号様式の１!$C59="","",②第１号様式の１!$AA59)</f>
        <v/>
      </c>
      <c r="H33" s="87" t="str">
        <f>IF(②第１号様式の１!$C59="","",②第１号様式の１!$AD59)</f>
        <v/>
      </c>
      <c r="I33" s="87" t="str">
        <f>IF(②第１号様式の１!$C59="","",②第１号様式の１!$AG59)</f>
        <v/>
      </c>
      <c r="J33" s="87" t="str">
        <f>IF(②第１号様式の１!$C59="","",②第１号様式の１!$AJ59)</f>
        <v/>
      </c>
      <c r="K33" s="88" t="str">
        <f>IF($B33&lt;&gt;"",IF(INDEX(①職員名簿!G$11:G$110,MATCH(ROW()-1,①職員名簿!AB$11:AB$110,0))&lt;&gt;"",INDEX(①職員名簿!B$11:B$110,MATCH(ROW()-1,①職員名簿!AB$11:AB$110,0)),""),"")</f>
        <v/>
      </c>
      <c r="L33" s="89" t="str">
        <f>IF($B33&lt;&gt;"",IF(INDEX(①職員名簿!H$11:H$110,MATCH(ROW()-1,①職員名簿!AB$11:AB$110,0))&lt;&gt;"",INDEX(①職員名簿!C$11:C$110,MATCH(ROW()-1,①職員名簿!AB$11:AB$110,0)),""),"")</f>
        <v/>
      </c>
      <c r="M33" s="3" t="str">
        <f>IF(②第１号様式の１!AM59="","",②第１号様式の１!AM59)</f>
        <v/>
      </c>
      <c r="N33" s="3" t="str">
        <f>IF(②第１号様式の１!AN59="","",②第１号様式の１!AN59)</f>
        <v/>
      </c>
    </row>
    <row r="34" spans="1:14" x14ac:dyDescent="0.4">
      <c r="A34" s="3">
        <v>33</v>
      </c>
      <c r="B34" s="3" t="str">
        <f>IF(②第１号様式の１!$C60="","",②第１号様式の１!$C60)</f>
        <v/>
      </c>
      <c r="C34" s="86" t="str">
        <f>IF(②第１号様式の１!$C60="","",②第１号様式の１!$J60)</f>
        <v/>
      </c>
      <c r="D34" s="65" t="str">
        <f>IF(②第１号様式の１!$C60="","",②第１号様式の１!$P60)</f>
        <v/>
      </c>
      <c r="E34" s="87" t="str">
        <f>IF(②第１号様式の１!$C60="","",②第１号様式の１!$U60)</f>
        <v/>
      </c>
      <c r="F34" s="87" t="str">
        <f>IF(②第１号様式の１!$C60="","",②第１号様式の１!$X60)</f>
        <v/>
      </c>
      <c r="G34" s="87" t="str">
        <f>IF(②第１号様式の１!$C60="","",②第１号様式の１!$AA60)</f>
        <v/>
      </c>
      <c r="H34" s="87" t="str">
        <f>IF(②第１号様式の１!$C60="","",②第１号様式の１!$AD60)</f>
        <v/>
      </c>
      <c r="I34" s="87" t="str">
        <f>IF(②第１号様式の１!$C60="","",②第１号様式の１!$AG60)</f>
        <v/>
      </c>
      <c r="J34" s="87" t="str">
        <f>IF(②第１号様式の１!$C60="","",②第１号様式の１!$AJ60)</f>
        <v/>
      </c>
      <c r="K34" s="88" t="str">
        <f>IF($B34&lt;&gt;"",IF(INDEX(①職員名簿!G$11:G$110,MATCH(ROW()-1,①職員名簿!AB$11:AB$110,0))&lt;&gt;"",INDEX(①職員名簿!B$11:B$110,MATCH(ROW()-1,①職員名簿!AB$11:AB$110,0)),""),"")</f>
        <v/>
      </c>
      <c r="L34" s="89" t="str">
        <f>IF($B34&lt;&gt;"",IF(INDEX(①職員名簿!H$11:H$110,MATCH(ROW()-1,①職員名簿!AB$11:AB$110,0))&lt;&gt;"",INDEX(①職員名簿!C$11:C$110,MATCH(ROW()-1,①職員名簿!AB$11:AB$110,0)),""),"")</f>
        <v/>
      </c>
      <c r="M34" s="3" t="str">
        <f>IF(②第１号様式の１!AM60="","",②第１号様式の１!AM60)</f>
        <v/>
      </c>
      <c r="N34" s="3" t="str">
        <f>IF(②第１号様式の１!AN60="","",②第１号様式の１!AN60)</f>
        <v/>
      </c>
    </row>
    <row r="35" spans="1:14" x14ac:dyDescent="0.4">
      <c r="A35" s="3">
        <v>34</v>
      </c>
      <c r="B35" s="3" t="str">
        <f>IF(②第１号様式の１!$C61="","",②第１号様式の１!$C61)</f>
        <v/>
      </c>
      <c r="C35" s="86" t="str">
        <f>IF(②第１号様式の１!$C61="","",②第１号様式の１!$J61)</f>
        <v/>
      </c>
      <c r="D35" s="65" t="str">
        <f>IF(②第１号様式の１!$C61="","",②第１号様式の１!$P61)</f>
        <v/>
      </c>
      <c r="E35" s="87" t="str">
        <f>IF(②第１号様式の１!$C61="","",②第１号様式の１!$U61)</f>
        <v/>
      </c>
      <c r="F35" s="87" t="str">
        <f>IF(②第１号様式の１!$C61="","",②第１号様式の１!$X61)</f>
        <v/>
      </c>
      <c r="G35" s="87" t="str">
        <f>IF(②第１号様式の１!$C61="","",②第１号様式の１!$AA61)</f>
        <v/>
      </c>
      <c r="H35" s="87" t="str">
        <f>IF(②第１号様式の１!$C61="","",②第１号様式の１!$AD61)</f>
        <v/>
      </c>
      <c r="I35" s="87" t="str">
        <f>IF(②第１号様式の１!$C61="","",②第１号様式の１!$AG61)</f>
        <v/>
      </c>
      <c r="J35" s="87" t="str">
        <f>IF(②第１号様式の１!$C61="","",②第１号様式の１!$AJ61)</f>
        <v/>
      </c>
      <c r="K35" s="88" t="str">
        <f>IF($B35&lt;&gt;"",IF(INDEX(①職員名簿!G$11:G$110,MATCH(ROW()-1,①職員名簿!AB$11:AB$110,0))&lt;&gt;"",INDEX(①職員名簿!B$11:B$110,MATCH(ROW()-1,①職員名簿!AB$11:AB$110,0)),""),"")</f>
        <v/>
      </c>
      <c r="L35" s="89" t="str">
        <f>IF($B35&lt;&gt;"",IF(INDEX(①職員名簿!H$11:H$110,MATCH(ROW()-1,①職員名簿!AB$11:AB$110,0))&lt;&gt;"",INDEX(①職員名簿!C$11:C$110,MATCH(ROW()-1,①職員名簿!AB$11:AB$110,0)),""),"")</f>
        <v/>
      </c>
      <c r="M35" s="3" t="str">
        <f>IF(②第１号様式の１!AM61="","",②第１号様式の１!AM61)</f>
        <v/>
      </c>
      <c r="N35" s="3" t="str">
        <f>IF(②第１号様式の１!AN61="","",②第１号様式の１!AN61)</f>
        <v/>
      </c>
    </row>
    <row r="36" spans="1:14" x14ac:dyDescent="0.4">
      <c r="A36" s="3">
        <v>35</v>
      </c>
      <c r="B36" s="3" t="str">
        <f>IF(②第１号様式の１!$C62="","",②第１号様式の１!$C62)</f>
        <v/>
      </c>
      <c r="C36" s="86" t="str">
        <f>IF(②第１号様式の１!$C62="","",②第１号様式の１!$J62)</f>
        <v/>
      </c>
      <c r="D36" s="65" t="str">
        <f>IF(②第１号様式の１!$C62="","",②第１号様式の１!$P62)</f>
        <v/>
      </c>
      <c r="E36" s="87" t="str">
        <f>IF(②第１号様式の１!$C62="","",②第１号様式の１!$U62)</f>
        <v/>
      </c>
      <c r="F36" s="87" t="str">
        <f>IF(②第１号様式の１!$C62="","",②第１号様式の１!$X62)</f>
        <v/>
      </c>
      <c r="G36" s="87" t="str">
        <f>IF(②第１号様式の１!$C62="","",②第１号様式の１!$AA62)</f>
        <v/>
      </c>
      <c r="H36" s="87" t="str">
        <f>IF(②第１号様式の１!$C62="","",②第１号様式の１!$AD62)</f>
        <v/>
      </c>
      <c r="I36" s="87" t="str">
        <f>IF(②第１号様式の１!$C62="","",②第１号様式の１!$AG62)</f>
        <v/>
      </c>
      <c r="J36" s="87" t="str">
        <f>IF(②第１号様式の１!$C62="","",②第１号様式の１!$AJ62)</f>
        <v/>
      </c>
      <c r="K36" s="88" t="str">
        <f>IF($B36&lt;&gt;"",IF(INDEX(①職員名簿!G$11:G$110,MATCH(ROW()-1,①職員名簿!AB$11:AB$110,0))&lt;&gt;"",INDEX(①職員名簿!B$11:B$110,MATCH(ROW()-1,①職員名簿!AB$11:AB$110,0)),""),"")</f>
        <v/>
      </c>
      <c r="L36" s="89" t="str">
        <f>IF($B36&lt;&gt;"",IF(INDEX(①職員名簿!H$11:H$110,MATCH(ROW()-1,①職員名簿!AB$11:AB$110,0))&lt;&gt;"",INDEX(①職員名簿!C$11:C$110,MATCH(ROW()-1,①職員名簿!AB$11:AB$110,0)),""),"")</f>
        <v/>
      </c>
      <c r="M36" s="3" t="str">
        <f>IF(②第１号様式の１!AM62="","",②第１号様式の１!AM62)</f>
        <v/>
      </c>
      <c r="N36" s="3" t="str">
        <f>IF(②第１号様式の１!AN62="","",②第１号様式の１!AN62)</f>
        <v/>
      </c>
    </row>
    <row r="37" spans="1:14" x14ac:dyDescent="0.4">
      <c r="A37" s="3">
        <v>36</v>
      </c>
      <c r="B37" s="3" t="str">
        <f>IF(②第１号様式の１!$C63="","",②第１号様式の１!$C63)</f>
        <v/>
      </c>
      <c r="C37" s="86" t="str">
        <f>IF(②第１号様式の１!$C63="","",②第１号様式の１!$J63)</f>
        <v/>
      </c>
      <c r="D37" s="65" t="str">
        <f>IF(②第１号様式の１!$C63="","",②第１号様式の１!$P63)</f>
        <v/>
      </c>
      <c r="E37" s="87" t="str">
        <f>IF(②第１号様式の１!$C63="","",②第１号様式の１!$U63)</f>
        <v/>
      </c>
      <c r="F37" s="87" t="str">
        <f>IF(②第１号様式の１!$C63="","",②第１号様式の１!$X63)</f>
        <v/>
      </c>
      <c r="G37" s="87" t="str">
        <f>IF(②第１号様式の１!$C63="","",②第１号様式の１!$AA63)</f>
        <v/>
      </c>
      <c r="H37" s="87" t="str">
        <f>IF(②第１号様式の１!$C63="","",②第１号様式の１!$AD63)</f>
        <v/>
      </c>
      <c r="I37" s="87" t="str">
        <f>IF(②第１号様式の１!$C63="","",②第１号様式の１!$AG63)</f>
        <v/>
      </c>
      <c r="J37" s="87" t="str">
        <f>IF(②第１号様式の１!$C63="","",②第１号様式の１!$AJ63)</f>
        <v/>
      </c>
      <c r="K37" s="88" t="str">
        <f>IF($B37&lt;&gt;"",IF(INDEX(①職員名簿!G$11:G$110,MATCH(ROW()-1,①職員名簿!AB$11:AB$110,0))&lt;&gt;"",INDEX(①職員名簿!B$11:B$110,MATCH(ROW()-1,①職員名簿!AB$11:AB$110,0)),""),"")</f>
        <v/>
      </c>
      <c r="L37" s="89" t="str">
        <f>IF($B37&lt;&gt;"",IF(INDEX(①職員名簿!H$11:H$110,MATCH(ROW()-1,①職員名簿!AB$11:AB$110,0))&lt;&gt;"",INDEX(①職員名簿!C$11:C$110,MATCH(ROW()-1,①職員名簿!AB$11:AB$110,0)),""),"")</f>
        <v/>
      </c>
      <c r="M37" s="3" t="str">
        <f>IF(②第１号様式の１!AM63="","",②第１号様式の１!AM63)</f>
        <v/>
      </c>
      <c r="N37" s="3" t="str">
        <f>IF(②第１号様式の１!AN63="","",②第１号様式の１!AN63)</f>
        <v/>
      </c>
    </row>
    <row r="38" spans="1:14" x14ac:dyDescent="0.4">
      <c r="A38" s="3">
        <v>37</v>
      </c>
      <c r="B38" s="3" t="str">
        <f>IF(②第１号様式の１!$C64="","",②第１号様式の１!$C64)</f>
        <v/>
      </c>
      <c r="C38" s="86" t="str">
        <f>IF(②第１号様式の１!$C64="","",②第１号様式の１!$J64)</f>
        <v/>
      </c>
      <c r="D38" s="65" t="str">
        <f>IF(②第１号様式の１!$C64="","",②第１号様式の１!$P64)</f>
        <v/>
      </c>
      <c r="E38" s="87" t="str">
        <f>IF(②第１号様式の１!$C64="","",②第１号様式の１!$U64)</f>
        <v/>
      </c>
      <c r="F38" s="87" t="str">
        <f>IF(②第１号様式の１!$C64="","",②第１号様式の１!$X64)</f>
        <v/>
      </c>
      <c r="G38" s="87" t="str">
        <f>IF(②第１号様式の１!$C64="","",②第１号様式の１!$AA64)</f>
        <v/>
      </c>
      <c r="H38" s="87" t="str">
        <f>IF(②第１号様式の１!$C64="","",②第１号様式の１!$AD64)</f>
        <v/>
      </c>
      <c r="I38" s="87" t="str">
        <f>IF(②第１号様式の１!$C64="","",②第１号様式の１!$AG64)</f>
        <v/>
      </c>
      <c r="J38" s="87" t="str">
        <f>IF(②第１号様式の１!$C64="","",②第１号様式の１!$AJ64)</f>
        <v/>
      </c>
      <c r="K38" s="88" t="str">
        <f>IF($B38&lt;&gt;"",IF(INDEX(①職員名簿!G$11:G$110,MATCH(ROW()-1,①職員名簿!AB$11:AB$110,0))&lt;&gt;"",INDEX(①職員名簿!B$11:B$110,MATCH(ROW()-1,①職員名簿!AB$11:AB$110,0)),""),"")</f>
        <v/>
      </c>
      <c r="L38" s="89" t="str">
        <f>IF($B38&lt;&gt;"",IF(INDEX(①職員名簿!H$11:H$110,MATCH(ROW()-1,①職員名簿!AB$11:AB$110,0))&lt;&gt;"",INDEX(①職員名簿!C$11:C$110,MATCH(ROW()-1,①職員名簿!AB$11:AB$110,0)),""),"")</f>
        <v/>
      </c>
      <c r="M38" s="3" t="str">
        <f>IF(②第１号様式の１!AM64="","",②第１号様式の１!AM64)</f>
        <v/>
      </c>
      <c r="N38" s="3" t="str">
        <f>IF(②第１号様式の１!AN64="","",②第１号様式の１!AN64)</f>
        <v/>
      </c>
    </row>
    <row r="39" spans="1:14" x14ac:dyDescent="0.4">
      <c r="A39" s="3">
        <v>38</v>
      </c>
      <c r="B39" s="3" t="str">
        <f>IF(②第１号様式の１!$C65="","",②第１号様式の１!$C65)</f>
        <v/>
      </c>
      <c r="C39" s="86" t="str">
        <f>IF(②第１号様式の１!$C65="","",②第１号様式の１!$J65)</f>
        <v/>
      </c>
      <c r="D39" s="65" t="str">
        <f>IF(②第１号様式の１!$C65="","",②第１号様式の１!$P65)</f>
        <v/>
      </c>
      <c r="E39" s="87" t="str">
        <f>IF(②第１号様式の１!$C65="","",②第１号様式の１!$U65)</f>
        <v/>
      </c>
      <c r="F39" s="87" t="str">
        <f>IF(②第１号様式の１!$C65="","",②第１号様式の１!$X65)</f>
        <v/>
      </c>
      <c r="G39" s="87" t="str">
        <f>IF(②第１号様式の１!$C65="","",②第１号様式の１!$AA65)</f>
        <v/>
      </c>
      <c r="H39" s="87" t="str">
        <f>IF(②第１号様式の１!$C65="","",②第１号様式の１!$AD65)</f>
        <v/>
      </c>
      <c r="I39" s="87" t="str">
        <f>IF(②第１号様式の１!$C65="","",②第１号様式の１!$AG65)</f>
        <v/>
      </c>
      <c r="J39" s="87" t="str">
        <f>IF(②第１号様式の１!$C65="","",②第１号様式の１!$AJ65)</f>
        <v/>
      </c>
      <c r="K39" s="88" t="str">
        <f>IF($B39&lt;&gt;"",IF(INDEX(①職員名簿!G$11:G$110,MATCH(ROW()-1,①職員名簿!AB$11:AB$110,0))&lt;&gt;"",INDEX(①職員名簿!B$11:B$110,MATCH(ROW()-1,①職員名簿!AB$11:AB$110,0)),""),"")</f>
        <v/>
      </c>
      <c r="L39" s="89" t="str">
        <f>IF($B39&lt;&gt;"",IF(INDEX(①職員名簿!H$11:H$110,MATCH(ROW()-1,①職員名簿!AB$11:AB$110,0))&lt;&gt;"",INDEX(①職員名簿!C$11:C$110,MATCH(ROW()-1,①職員名簿!AB$11:AB$110,0)),""),"")</f>
        <v/>
      </c>
      <c r="M39" s="3" t="str">
        <f>IF(②第１号様式の１!AM65="","",②第１号様式の１!AM65)</f>
        <v/>
      </c>
      <c r="N39" s="3" t="str">
        <f>IF(②第１号様式の１!AN65="","",②第１号様式の１!AN65)</f>
        <v/>
      </c>
    </row>
    <row r="40" spans="1:14" x14ac:dyDescent="0.4">
      <c r="A40" s="3">
        <v>39</v>
      </c>
      <c r="B40" s="3" t="str">
        <f>IF(②第１号様式の１!$C66="","",②第１号様式の１!$C66)</f>
        <v/>
      </c>
      <c r="C40" s="86" t="str">
        <f>IF(②第１号様式の１!$C66="","",②第１号様式の１!$J66)</f>
        <v/>
      </c>
      <c r="D40" s="65" t="str">
        <f>IF(②第１号様式の１!$C66="","",②第１号様式の１!$P66)</f>
        <v/>
      </c>
      <c r="E40" s="87" t="str">
        <f>IF(②第１号様式の１!$C66="","",②第１号様式の１!$U66)</f>
        <v/>
      </c>
      <c r="F40" s="87" t="str">
        <f>IF(②第１号様式の１!$C66="","",②第１号様式の１!$X66)</f>
        <v/>
      </c>
      <c r="G40" s="87" t="str">
        <f>IF(②第１号様式の１!$C66="","",②第１号様式の１!$AA66)</f>
        <v/>
      </c>
      <c r="H40" s="87" t="str">
        <f>IF(②第１号様式の１!$C66="","",②第１号様式の１!$AD66)</f>
        <v/>
      </c>
      <c r="I40" s="87" t="str">
        <f>IF(②第１号様式の１!$C66="","",②第１号様式の１!$AG66)</f>
        <v/>
      </c>
      <c r="J40" s="87" t="str">
        <f>IF(②第１号様式の１!$C66="","",②第１号様式の１!$AJ66)</f>
        <v/>
      </c>
      <c r="K40" s="88" t="str">
        <f>IF($B40&lt;&gt;"",IF(INDEX(①職員名簿!G$11:G$110,MATCH(ROW()-1,①職員名簿!AB$11:AB$110,0))&lt;&gt;"",INDEX(①職員名簿!B$11:B$110,MATCH(ROW()-1,①職員名簿!AB$11:AB$110,0)),""),"")</f>
        <v/>
      </c>
      <c r="L40" s="89" t="str">
        <f>IF($B40&lt;&gt;"",IF(INDEX(①職員名簿!H$11:H$110,MATCH(ROW()-1,①職員名簿!AB$11:AB$110,0))&lt;&gt;"",INDEX(①職員名簿!C$11:C$110,MATCH(ROW()-1,①職員名簿!AB$11:AB$110,0)),""),"")</f>
        <v/>
      </c>
      <c r="M40" s="3" t="str">
        <f>IF(②第１号様式の１!AM66="","",②第１号様式の１!AM66)</f>
        <v/>
      </c>
      <c r="N40" s="3" t="str">
        <f>IF(②第１号様式の１!AN66="","",②第１号様式の１!AN66)</f>
        <v/>
      </c>
    </row>
    <row r="41" spans="1:14" x14ac:dyDescent="0.4">
      <c r="A41" s="3">
        <v>40</v>
      </c>
      <c r="B41" s="3" t="str">
        <f>IF(②第１号様式の１!$C67="","",②第１号様式の１!$C67)</f>
        <v/>
      </c>
      <c r="C41" s="86" t="str">
        <f>IF(②第１号様式の１!$C67="","",②第１号様式の１!$J67)</f>
        <v/>
      </c>
      <c r="D41" s="65" t="str">
        <f>IF(②第１号様式の１!$C67="","",②第１号様式の１!$P67)</f>
        <v/>
      </c>
      <c r="E41" s="87" t="str">
        <f>IF(②第１号様式の１!$C67="","",②第１号様式の１!$U67)</f>
        <v/>
      </c>
      <c r="F41" s="87" t="str">
        <f>IF(②第１号様式の１!$C67="","",②第１号様式の１!$X67)</f>
        <v/>
      </c>
      <c r="G41" s="87" t="str">
        <f>IF(②第１号様式の１!$C67="","",②第１号様式の１!$AA67)</f>
        <v/>
      </c>
      <c r="H41" s="87" t="str">
        <f>IF(②第１号様式の１!$C67="","",②第１号様式の１!$AD67)</f>
        <v/>
      </c>
      <c r="I41" s="87" t="str">
        <f>IF(②第１号様式の１!$C67="","",②第１号様式の１!$AG67)</f>
        <v/>
      </c>
      <c r="J41" s="87" t="str">
        <f>IF(②第１号様式の１!$C67="","",②第１号様式の１!$AJ67)</f>
        <v/>
      </c>
      <c r="K41" s="88" t="str">
        <f>IF($B41&lt;&gt;"",IF(INDEX(①職員名簿!G$11:G$110,MATCH(ROW()-1,①職員名簿!AB$11:AB$110,0))&lt;&gt;"",INDEX(①職員名簿!B$11:B$110,MATCH(ROW()-1,①職員名簿!AB$11:AB$110,0)),""),"")</f>
        <v/>
      </c>
      <c r="L41" s="89" t="str">
        <f>IF($B41&lt;&gt;"",IF(INDEX(①職員名簿!H$11:H$110,MATCH(ROW()-1,①職員名簿!AB$11:AB$110,0))&lt;&gt;"",INDEX(①職員名簿!C$11:C$110,MATCH(ROW()-1,①職員名簿!AB$11:AB$110,0)),""),"")</f>
        <v/>
      </c>
      <c r="M41" s="3" t="str">
        <f>IF(②第１号様式の１!AM67="","",②第１号様式の１!AM67)</f>
        <v/>
      </c>
      <c r="N41" s="3" t="str">
        <f>IF(②第１号様式の１!AN67="","",②第１号様式の１!AN67)</f>
        <v/>
      </c>
    </row>
    <row r="42" spans="1:14" x14ac:dyDescent="0.4">
      <c r="A42" s="3">
        <v>41</v>
      </c>
      <c r="B42" s="3" t="str">
        <f>IF(②第１号様式の１!$C68="","",②第１号様式の１!$C68)</f>
        <v/>
      </c>
      <c r="C42" s="86" t="str">
        <f>IF(②第１号様式の１!$C68="","",②第１号様式の１!$J68)</f>
        <v/>
      </c>
      <c r="D42" s="65" t="str">
        <f>IF(②第１号様式の１!$C68="","",②第１号様式の１!$P68)</f>
        <v/>
      </c>
      <c r="E42" s="87" t="str">
        <f>IF(②第１号様式の１!$C68="","",②第１号様式の１!$U68)</f>
        <v/>
      </c>
      <c r="F42" s="87" t="str">
        <f>IF(②第１号様式の１!$C68="","",②第１号様式の１!$X68)</f>
        <v/>
      </c>
      <c r="G42" s="87" t="str">
        <f>IF(②第１号様式の１!$C68="","",②第１号様式の１!$AA68)</f>
        <v/>
      </c>
      <c r="H42" s="87" t="str">
        <f>IF(②第１号様式の１!$C68="","",②第１号様式の１!$AD68)</f>
        <v/>
      </c>
      <c r="I42" s="87" t="str">
        <f>IF(②第１号様式の１!$C68="","",②第１号様式の１!$AG68)</f>
        <v/>
      </c>
      <c r="J42" s="87" t="str">
        <f>IF(②第１号様式の１!$C68="","",②第１号様式の１!$AJ68)</f>
        <v/>
      </c>
      <c r="K42" s="88" t="str">
        <f>IF($B42&lt;&gt;"",IF(INDEX(①職員名簿!G$11:G$110,MATCH(ROW()-1,①職員名簿!AB$11:AB$110,0))&lt;&gt;"",INDEX(①職員名簿!B$11:B$110,MATCH(ROW()-1,①職員名簿!AB$11:AB$110,0)),""),"")</f>
        <v/>
      </c>
      <c r="L42" s="89" t="str">
        <f>IF($B42&lt;&gt;"",IF(INDEX(①職員名簿!H$11:H$110,MATCH(ROW()-1,①職員名簿!AB$11:AB$110,0))&lt;&gt;"",INDEX(①職員名簿!C$11:C$110,MATCH(ROW()-1,①職員名簿!AB$11:AB$110,0)),""),"")</f>
        <v/>
      </c>
      <c r="M42" s="3" t="str">
        <f>IF(②第１号様式の１!AM68="","",②第１号様式の１!AM68)</f>
        <v/>
      </c>
      <c r="N42" s="3" t="str">
        <f>IF(②第１号様式の１!AN68="","",②第１号様式の１!AN68)</f>
        <v/>
      </c>
    </row>
    <row r="43" spans="1:14" x14ac:dyDescent="0.4">
      <c r="A43" s="3">
        <v>42</v>
      </c>
      <c r="B43" s="3" t="str">
        <f>IF(②第１号様式の１!$C69="","",②第１号様式の１!$C69)</f>
        <v/>
      </c>
      <c r="C43" s="86" t="str">
        <f>IF(②第１号様式の１!$C69="","",②第１号様式の１!$J69)</f>
        <v/>
      </c>
      <c r="D43" s="65" t="str">
        <f>IF(②第１号様式の１!$C69="","",②第１号様式の１!$P69)</f>
        <v/>
      </c>
      <c r="E43" s="87" t="str">
        <f>IF(②第１号様式の１!$C69="","",②第１号様式の１!$U69)</f>
        <v/>
      </c>
      <c r="F43" s="87" t="str">
        <f>IF(②第１号様式の１!$C69="","",②第１号様式の１!$X69)</f>
        <v/>
      </c>
      <c r="G43" s="87" t="str">
        <f>IF(②第１号様式の１!$C69="","",②第１号様式の１!$AA69)</f>
        <v/>
      </c>
      <c r="H43" s="87" t="str">
        <f>IF(②第１号様式の１!$C69="","",②第１号様式の１!$AD69)</f>
        <v/>
      </c>
      <c r="I43" s="87" t="str">
        <f>IF(②第１号様式の１!$C69="","",②第１号様式の１!$AG69)</f>
        <v/>
      </c>
      <c r="J43" s="87" t="str">
        <f>IF(②第１号様式の１!$C69="","",②第１号様式の１!$AJ69)</f>
        <v/>
      </c>
      <c r="K43" s="88" t="str">
        <f>IF($B43&lt;&gt;"",IF(INDEX(①職員名簿!G$11:G$110,MATCH(ROW()-1,①職員名簿!AB$11:AB$110,0))&lt;&gt;"",INDEX(①職員名簿!B$11:B$110,MATCH(ROW()-1,①職員名簿!AB$11:AB$110,0)),""),"")</f>
        <v/>
      </c>
      <c r="L43" s="89" t="str">
        <f>IF($B43&lt;&gt;"",IF(INDEX(①職員名簿!H$11:H$110,MATCH(ROW()-1,①職員名簿!AB$11:AB$110,0))&lt;&gt;"",INDEX(①職員名簿!C$11:C$110,MATCH(ROW()-1,①職員名簿!AB$11:AB$110,0)),""),"")</f>
        <v/>
      </c>
      <c r="M43" s="3" t="str">
        <f>IF(②第１号様式の１!AM69="","",②第１号様式の１!AM69)</f>
        <v/>
      </c>
      <c r="N43" s="3" t="str">
        <f>IF(②第１号様式の１!AN69="","",②第１号様式の１!AN69)</f>
        <v/>
      </c>
    </row>
    <row r="44" spans="1:14" x14ac:dyDescent="0.4">
      <c r="A44" s="3">
        <v>43</v>
      </c>
      <c r="B44" s="3" t="str">
        <f>IF(②第１号様式の１!$C70="","",②第１号様式の１!$C70)</f>
        <v/>
      </c>
      <c r="C44" s="86" t="str">
        <f>IF(②第１号様式の１!$C70="","",②第１号様式の１!$J70)</f>
        <v/>
      </c>
      <c r="D44" s="65" t="str">
        <f>IF(②第１号様式の１!$C70="","",②第１号様式の１!$P70)</f>
        <v/>
      </c>
      <c r="E44" s="87" t="str">
        <f>IF(②第１号様式の１!$C70="","",②第１号様式の１!$U70)</f>
        <v/>
      </c>
      <c r="F44" s="87" t="str">
        <f>IF(②第１号様式の１!$C70="","",②第１号様式の１!$X70)</f>
        <v/>
      </c>
      <c r="G44" s="87" t="str">
        <f>IF(②第１号様式の１!$C70="","",②第１号様式の１!$AA70)</f>
        <v/>
      </c>
      <c r="H44" s="87" t="str">
        <f>IF(②第１号様式の１!$C70="","",②第１号様式の１!$AD70)</f>
        <v/>
      </c>
      <c r="I44" s="87" t="str">
        <f>IF(②第１号様式の１!$C70="","",②第１号様式の１!$AG70)</f>
        <v/>
      </c>
      <c r="J44" s="87" t="str">
        <f>IF(②第１号様式の１!$C70="","",②第１号様式の１!$AJ70)</f>
        <v/>
      </c>
      <c r="K44" s="88" t="str">
        <f>IF($B44&lt;&gt;"",IF(INDEX(①職員名簿!G$11:G$110,MATCH(ROW()-1,①職員名簿!AB$11:AB$110,0))&lt;&gt;"",INDEX(①職員名簿!B$11:B$110,MATCH(ROW()-1,①職員名簿!AB$11:AB$110,0)),""),"")</f>
        <v/>
      </c>
      <c r="L44" s="89" t="str">
        <f>IF($B44&lt;&gt;"",IF(INDEX(①職員名簿!H$11:H$110,MATCH(ROW()-1,①職員名簿!AB$11:AB$110,0))&lt;&gt;"",INDEX(①職員名簿!C$11:C$110,MATCH(ROW()-1,①職員名簿!AB$11:AB$110,0)),""),"")</f>
        <v/>
      </c>
      <c r="M44" s="3" t="str">
        <f>IF(②第１号様式の１!AM70="","",②第１号様式の１!AM70)</f>
        <v/>
      </c>
      <c r="N44" s="3" t="str">
        <f>IF(②第１号様式の１!AN70="","",②第１号様式の１!AN70)</f>
        <v/>
      </c>
    </row>
    <row r="45" spans="1:14" x14ac:dyDescent="0.4">
      <c r="A45" s="3">
        <v>44</v>
      </c>
      <c r="B45" s="3" t="str">
        <f>IF(②第１号様式の１!$C71="","",②第１号様式の１!$C71)</f>
        <v/>
      </c>
      <c r="C45" s="86" t="str">
        <f>IF(②第１号様式の１!$C71="","",②第１号様式の１!$J71)</f>
        <v/>
      </c>
      <c r="D45" s="65" t="str">
        <f>IF(②第１号様式の１!$C71="","",②第１号様式の１!$P71)</f>
        <v/>
      </c>
      <c r="E45" s="87" t="str">
        <f>IF(②第１号様式の１!$C71="","",②第１号様式の１!$U71)</f>
        <v/>
      </c>
      <c r="F45" s="87" t="str">
        <f>IF(②第１号様式の１!$C71="","",②第１号様式の１!$X71)</f>
        <v/>
      </c>
      <c r="G45" s="87" t="str">
        <f>IF(②第１号様式の１!$C71="","",②第１号様式の１!$AA71)</f>
        <v/>
      </c>
      <c r="H45" s="87" t="str">
        <f>IF(②第１号様式の１!$C71="","",②第１号様式の１!$AD71)</f>
        <v/>
      </c>
      <c r="I45" s="87" t="str">
        <f>IF(②第１号様式の１!$C71="","",②第１号様式の１!$AG71)</f>
        <v/>
      </c>
      <c r="J45" s="87" t="str">
        <f>IF(②第１号様式の１!$C71="","",②第１号様式の１!$AJ71)</f>
        <v/>
      </c>
      <c r="K45" s="88" t="str">
        <f>IF($B45&lt;&gt;"",IF(INDEX(①職員名簿!G$11:G$110,MATCH(ROW()-1,①職員名簿!AB$11:AB$110,0))&lt;&gt;"",INDEX(①職員名簿!B$11:B$110,MATCH(ROW()-1,①職員名簿!AB$11:AB$110,0)),""),"")</f>
        <v/>
      </c>
      <c r="L45" s="89" t="str">
        <f>IF($B45&lt;&gt;"",IF(INDEX(①職員名簿!H$11:H$110,MATCH(ROW()-1,①職員名簿!AB$11:AB$110,0))&lt;&gt;"",INDEX(①職員名簿!C$11:C$110,MATCH(ROW()-1,①職員名簿!AB$11:AB$110,0)),""),"")</f>
        <v/>
      </c>
      <c r="M45" s="3" t="str">
        <f>IF(②第１号様式の１!AM71="","",②第１号様式の１!AM71)</f>
        <v/>
      </c>
      <c r="N45" s="3" t="str">
        <f>IF(②第１号様式の１!AN71="","",②第１号様式の１!AN71)</f>
        <v/>
      </c>
    </row>
    <row r="46" spans="1:14" x14ac:dyDescent="0.4">
      <c r="A46" s="3">
        <v>45</v>
      </c>
      <c r="B46" s="3" t="str">
        <f>IF(②第１号様式の１!$C72="","",②第１号様式の１!$C72)</f>
        <v/>
      </c>
      <c r="C46" s="86" t="str">
        <f>IF(②第１号様式の１!$C72="","",②第１号様式の１!$J72)</f>
        <v/>
      </c>
      <c r="D46" s="65" t="str">
        <f>IF(②第１号様式の１!$C72="","",②第１号様式の１!$P72)</f>
        <v/>
      </c>
      <c r="E46" s="87" t="str">
        <f>IF(②第１号様式の１!$C72="","",②第１号様式の１!$U72)</f>
        <v/>
      </c>
      <c r="F46" s="87" t="str">
        <f>IF(②第１号様式の１!$C72="","",②第１号様式の１!$X72)</f>
        <v/>
      </c>
      <c r="G46" s="87" t="str">
        <f>IF(②第１号様式の１!$C72="","",②第１号様式の１!$AA72)</f>
        <v/>
      </c>
      <c r="H46" s="87" t="str">
        <f>IF(②第１号様式の１!$C72="","",②第１号様式の１!$AD72)</f>
        <v/>
      </c>
      <c r="I46" s="87" t="str">
        <f>IF(②第１号様式の１!$C72="","",②第１号様式の１!$AG72)</f>
        <v/>
      </c>
      <c r="J46" s="87" t="str">
        <f>IF(②第１号様式の１!$C72="","",②第１号様式の１!$AJ72)</f>
        <v/>
      </c>
      <c r="K46" s="88" t="str">
        <f>IF($B46&lt;&gt;"",IF(INDEX(①職員名簿!G$11:G$110,MATCH(ROW()-1,①職員名簿!AB$11:AB$110,0))&lt;&gt;"",INDEX(①職員名簿!B$11:B$110,MATCH(ROW()-1,①職員名簿!AB$11:AB$110,0)),""),"")</f>
        <v/>
      </c>
      <c r="L46" s="89" t="str">
        <f>IF($B46&lt;&gt;"",IF(INDEX(①職員名簿!H$11:H$110,MATCH(ROW()-1,①職員名簿!AB$11:AB$110,0))&lt;&gt;"",INDEX(①職員名簿!C$11:C$110,MATCH(ROW()-1,①職員名簿!AB$11:AB$110,0)),""),"")</f>
        <v/>
      </c>
      <c r="M46" s="3" t="str">
        <f>IF(②第１号様式の１!AM72="","",②第１号様式の１!AM72)</f>
        <v/>
      </c>
      <c r="N46" s="3" t="str">
        <f>IF(②第１号様式の１!AN72="","",②第１号様式の１!AN72)</f>
        <v/>
      </c>
    </row>
    <row r="47" spans="1:14" x14ac:dyDescent="0.4">
      <c r="A47" s="3">
        <v>46</v>
      </c>
      <c r="B47" s="3" t="str">
        <f>IF(②第１号様式の１!$C73="","",②第１号様式の１!$C73)</f>
        <v/>
      </c>
      <c r="C47" s="86" t="str">
        <f>IF(②第１号様式の１!$C73="","",②第１号様式の１!$J73)</f>
        <v/>
      </c>
      <c r="D47" s="65" t="str">
        <f>IF(②第１号様式の１!$C73="","",②第１号様式の１!$P73)</f>
        <v/>
      </c>
      <c r="E47" s="87" t="str">
        <f>IF(②第１号様式の１!$C73="","",②第１号様式の１!$U73)</f>
        <v/>
      </c>
      <c r="F47" s="87" t="str">
        <f>IF(②第１号様式の１!$C73="","",②第１号様式の１!$X73)</f>
        <v/>
      </c>
      <c r="G47" s="87" t="str">
        <f>IF(②第１号様式の１!$C73="","",②第１号様式の１!$AA73)</f>
        <v/>
      </c>
      <c r="H47" s="87" t="str">
        <f>IF(②第１号様式の１!$C73="","",②第１号様式の１!$AD73)</f>
        <v/>
      </c>
      <c r="I47" s="87" t="str">
        <f>IF(②第１号様式の１!$C73="","",②第１号様式の１!$AG73)</f>
        <v/>
      </c>
      <c r="J47" s="87" t="str">
        <f>IF(②第１号様式の１!$C73="","",②第１号様式の１!$AJ73)</f>
        <v/>
      </c>
      <c r="K47" s="88" t="str">
        <f>IF($B47&lt;&gt;"",IF(INDEX(①職員名簿!G$11:G$110,MATCH(ROW()-1,①職員名簿!AB$11:AB$110,0))&lt;&gt;"",INDEX(①職員名簿!B$11:B$110,MATCH(ROW()-1,①職員名簿!AB$11:AB$110,0)),""),"")</f>
        <v/>
      </c>
      <c r="L47" s="89" t="str">
        <f>IF($B47&lt;&gt;"",IF(INDEX(①職員名簿!H$11:H$110,MATCH(ROW()-1,①職員名簿!AB$11:AB$110,0))&lt;&gt;"",INDEX(①職員名簿!C$11:C$110,MATCH(ROW()-1,①職員名簿!AB$11:AB$110,0)),""),"")</f>
        <v/>
      </c>
      <c r="M47" s="3" t="str">
        <f>IF(②第１号様式の１!AM73="","",②第１号様式の１!AM73)</f>
        <v/>
      </c>
      <c r="N47" s="3" t="str">
        <f>IF(②第１号様式の１!AN73="","",②第１号様式の１!AN73)</f>
        <v/>
      </c>
    </row>
    <row r="48" spans="1:14" x14ac:dyDescent="0.4">
      <c r="A48" s="3">
        <v>47</v>
      </c>
      <c r="B48" s="3" t="str">
        <f>IF(②第１号様式の１!$C74="","",②第１号様式の１!$C74)</f>
        <v/>
      </c>
      <c r="C48" s="86" t="str">
        <f>IF(②第１号様式の１!$C74="","",②第１号様式の１!$J74)</f>
        <v/>
      </c>
      <c r="D48" s="65" t="str">
        <f>IF(②第１号様式の１!$C74="","",②第１号様式の１!$P74)</f>
        <v/>
      </c>
      <c r="E48" s="87" t="str">
        <f>IF(②第１号様式の１!$C74="","",②第１号様式の１!$U74)</f>
        <v/>
      </c>
      <c r="F48" s="87" t="str">
        <f>IF(②第１号様式の１!$C74="","",②第１号様式の１!$X74)</f>
        <v/>
      </c>
      <c r="G48" s="87" t="str">
        <f>IF(②第１号様式の１!$C74="","",②第１号様式の１!$AA74)</f>
        <v/>
      </c>
      <c r="H48" s="87" t="str">
        <f>IF(②第１号様式の１!$C74="","",②第１号様式の１!$AD74)</f>
        <v/>
      </c>
      <c r="I48" s="87" t="str">
        <f>IF(②第１号様式の１!$C74="","",②第１号様式の１!$AG74)</f>
        <v/>
      </c>
      <c r="J48" s="87" t="str">
        <f>IF(②第１号様式の１!$C74="","",②第１号様式の１!$AJ74)</f>
        <v/>
      </c>
      <c r="K48" s="88" t="str">
        <f>IF($B48&lt;&gt;"",IF(INDEX(①職員名簿!G$11:G$110,MATCH(ROW()-1,①職員名簿!AB$11:AB$110,0))&lt;&gt;"",INDEX(①職員名簿!B$11:B$110,MATCH(ROW()-1,①職員名簿!AB$11:AB$110,0)),""),"")</f>
        <v/>
      </c>
      <c r="L48" s="89" t="str">
        <f>IF($B48&lt;&gt;"",IF(INDEX(①職員名簿!H$11:H$110,MATCH(ROW()-1,①職員名簿!AB$11:AB$110,0))&lt;&gt;"",INDEX(①職員名簿!C$11:C$110,MATCH(ROW()-1,①職員名簿!AB$11:AB$110,0)),""),"")</f>
        <v/>
      </c>
      <c r="M48" s="3" t="str">
        <f>IF(②第１号様式の１!AM74="","",②第１号様式の１!AM74)</f>
        <v/>
      </c>
      <c r="N48" s="3" t="str">
        <f>IF(②第１号様式の１!AN74="","",②第１号様式の１!AN74)</f>
        <v/>
      </c>
    </row>
    <row r="49" spans="1:14" x14ac:dyDescent="0.4">
      <c r="A49" s="3">
        <v>48</v>
      </c>
      <c r="B49" s="3" t="str">
        <f>IF(②第１号様式の１!$C75="","",②第１号様式の１!$C75)</f>
        <v/>
      </c>
      <c r="C49" s="86" t="str">
        <f>IF(②第１号様式の１!$C75="","",②第１号様式の１!$J75)</f>
        <v/>
      </c>
      <c r="D49" s="65" t="str">
        <f>IF(②第１号様式の１!$C75="","",②第１号様式の１!$P75)</f>
        <v/>
      </c>
      <c r="E49" s="87" t="str">
        <f>IF(②第１号様式の１!$C75="","",②第１号様式の１!$U75)</f>
        <v/>
      </c>
      <c r="F49" s="87" t="str">
        <f>IF(②第１号様式の１!$C75="","",②第１号様式の１!$X75)</f>
        <v/>
      </c>
      <c r="G49" s="87" t="str">
        <f>IF(②第１号様式の１!$C75="","",②第１号様式の１!$AA75)</f>
        <v/>
      </c>
      <c r="H49" s="87" t="str">
        <f>IF(②第１号様式の１!$C75="","",②第１号様式の１!$AD75)</f>
        <v/>
      </c>
      <c r="I49" s="87" t="str">
        <f>IF(②第１号様式の１!$C75="","",②第１号様式の１!$AG75)</f>
        <v/>
      </c>
      <c r="J49" s="87" t="str">
        <f>IF(②第１号様式の１!$C75="","",②第１号様式の１!$AJ75)</f>
        <v/>
      </c>
      <c r="K49" s="88" t="str">
        <f>IF($B49&lt;&gt;"",IF(INDEX(①職員名簿!G$11:G$110,MATCH(ROW()-1,①職員名簿!AB$11:AB$110,0))&lt;&gt;"",INDEX(①職員名簿!B$11:B$110,MATCH(ROW()-1,①職員名簿!AB$11:AB$110,0)),""),"")</f>
        <v/>
      </c>
      <c r="L49" s="89" t="str">
        <f>IF($B49&lt;&gt;"",IF(INDEX(①職員名簿!H$11:H$110,MATCH(ROW()-1,①職員名簿!AB$11:AB$110,0))&lt;&gt;"",INDEX(①職員名簿!C$11:C$110,MATCH(ROW()-1,①職員名簿!AB$11:AB$110,0)),""),"")</f>
        <v/>
      </c>
      <c r="M49" s="3" t="str">
        <f>IF(②第１号様式の１!AM75="","",②第１号様式の１!AM75)</f>
        <v/>
      </c>
      <c r="N49" s="3" t="str">
        <f>IF(②第１号様式の１!AN75="","",②第１号様式の１!AN75)</f>
        <v/>
      </c>
    </row>
    <row r="50" spans="1:14" x14ac:dyDescent="0.4">
      <c r="A50" s="3">
        <v>49</v>
      </c>
      <c r="B50" s="3" t="str">
        <f>IF(②第１号様式の１!$C76="","",②第１号様式の１!$C76)</f>
        <v/>
      </c>
      <c r="C50" s="86" t="str">
        <f>IF(②第１号様式の１!$C76="","",②第１号様式の１!$J76)</f>
        <v/>
      </c>
      <c r="D50" s="65" t="str">
        <f>IF(②第１号様式の１!$C76="","",②第１号様式の１!$P76)</f>
        <v/>
      </c>
      <c r="E50" s="87" t="str">
        <f>IF(②第１号様式の１!$C76="","",②第１号様式の１!$U76)</f>
        <v/>
      </c>
      <c r="F50" s="87" t="str">
        <f>IF(②第１号様式の１!$C76="","",②第１号様式の１!$X76)</f>
        <v/>
      </c>
      <c r="G50" s="87" t="str">
        <f>IF(②第１号様式の１!$C76="","",②第１号様式の１!$AA76)</f>
        <v/>
      </c>
      <c r="H50" s="87" t="str">
        <f>IF(②第１号様式の１!$C76="","",②第１号様式の１!$AD76)</f>
        <v/>
      </c>
      <c r="I50" s="87" t="str">
        <f>IF(②第１号様式の１!$C76="","",②第１号様式の１!$AG76)</f>
        <v/>
      </c>
      <c r="J50" s="87" t="str">
        <f>IF(②第１号様式の１!$C76="","",②第１号様式の１!$AJ76)</f>
        <v/>
      </c>
      <c r="K50" s="88" t="str">
        <f>IF($B50&lt;&gt;"",IF(INDEX(①職員名簿!G$11:G$110,MATCH(ROW()-1,①職員名簿!AB$11:AB$110,0))&lt;&gt;"",INDEX(①職員名簿!B$11:B$110,MATCH(ROW()-1,①職員名簿!AB$11:AB$110,0)),""),"")</f>
        <v/>
      </c>
      <c r="L50" s="89" t="str">
        <f>IF($B50&lt;&gt;"",IF(INDEX(①職員名簿!H$11:H$110,MATCH(ROW()-1,①職員名簿!AB$11:AB$110,0))&lt;&gt;"",INDEX(①職員名簿!C$11:C$110,MATCH(ROW()-1,①職員名簿!AB$11:AB$110,0)),""),"")</f>
        <v/>
      </c>
      <c r="M50" s="3" t="str">
        <f>IF(②第１号様式の１!AM76="","",②第１号様式の１!AM76)</f>
        <v/>
      </c>
      <c r="N50" s="3" t="str">
        <f>IF(②第１号様式の１!AN76="","",②第１号様式の１!AN76)</f>
        <v/>
      </c>
    </row>
    <row r="51" spans="1:14" x14ac:dyDescent="0.4">
      <c r="A51" s="3">
        <v>50</v>
      </c>
      <c r="B51" s="3" t="str">
        <f>IF(②第１号様式の１!$C77="","",②第１号様式の１!$C77)</f>
        <v/>
      </c>
      <c r="C51" s="86" t="str">
        <f>IF(②第１号様式の１!$C77="","",②第１号様式の１!$J77)</f>
        <v/>
      </c>
      <c r="D51" s="65" t="str">
        <f>IF(②第１号様式の１!$C77="","",②第１号様式の１!$P77)</f>
        <v/>
      </c>
      <c r="E51" s="87" t="str">
        <f>IF(②第１号様式の１!$C77="","",②第１号様式の１!$U77)</f>
        <v/>
      </c>
      <c r="F51" s="87" t="str">
        <f>IF(②第１号様式の１!$C77="","",②第１号様式の１!$X77)</f>
        <v/>
      </c>
      <c r="G51" s="87" t="str">
        <f>IF(②第１号様式の１!$C77="","",②第１号様式の１!$AA77)</f>
        <v/>
      </c>
      <c r="H51" s="87" t="str">
        <f>IF(②第１号様式の１!$C77="","",②第１号様式の１!$AD77)</f>
        <v/>
      </c>
      <c r="I51" s="87" t="str">
        <f>IF(②第１号様式の１!$C77="","",②第１号様式の１!$AG77)</f>
        <v/>
      </c>
      <c r="J51" s="87" t="str">
        <f>IF(②第１号様式の１!$C77="","",②第１号様式の１!$AJ77)</f>
        <v/>
      </c>
      <c r="K51" s="88" t="str">
        <f>IF($B51&lt;&gt;"",IF(INDEX(①職員名簿!G$11:G$110,MATCH(ROW()-1,①職員名簿!AB$11:AB$110,0))&lt;&gt;"",INDEX(①職員名簿!B$11:B$110,MATCH(ROW()-1,①職員名簿!AB$11:AB$110,0)),""),"")</f>
        <v/>
      </c>
      <c r="L51" s="89" t="str">
        <f>IF($B51&lt;&gt;"",IF(INDEX(①職員名簿!H$11:H$110,MATCH(ROW()-1,①職員名簿!AB$11:AB$110,0))&lt;&gt;"",INDEX(①職員名簿!C$11:C$110,MATCH(ROW()-1,①職員名簿!AB$11:AB$110,0)),""),"")</f>
        <v/>
      </c>
      <c r="M51" s="3" t="str">
        <f>IF(②第１号様式の１!AM77="","",②第１号様式の１!AM77)</f>
        <v/>
      </c>
      <c r="N51" s="3" t="str">
        <f>IF(②第１号様式の１!AN77="","",②第１号様式の１!AN77)</f>
        <v/>
      </c>
    </row>
    <row r="52" spans="1:14" x14ac:dyDescent="0.4">
      <c r="A52" s="3">
        <v>51</v>
      </c>
      <c r="B52" s="3" t="str">
        <f>IF(②第１号様式の１!$C78="","",②第１号様式の１!$C78)</f>
        <v/>
      </c>
      <c r="C52" s="86" t="str">
        <f>IF(②第１号様式の１!$C78="","",②第１号様式の１!$J78)</f>
        <v/>
      </c>
      <c r="D52" s="65" t="str">
        <f>IF(②第１号様式の１!$C78="","",②第１号様式の１!$P78)</f>
        <v/>
      </c>
      <c r="E52" s="87" t="str">
        <f>IF(②第１号様式の１!$C78="","",②第１号様式の１!$U78)</f>
        <v/>
      </c>
      <c r="F52" s="87" t="str">
        <f>IF(②第１号様式の１!$C78="","",②第１号様式の１!$X78)</f>
        <v/>
      </c>
      <c r="G52" s="87" t="str">
        <f>IF(②第１号様式の１!$C78="","",②第１号様式の１!$AA78)</f>
        <v/>
      </c>
      <c r="H52" s="87" t="str">
        <f>IF(②第１号様式の１!$C78="","",②第１号様式の１!$AD78)</f>
        <v/>
      </c>
      <c r="I52" s="87" t="str">
        <f>IF(②第１号様式の１!$C78="","",②第１号様式の１!$AG78)</f>
        <v/>
      </c>
      <c r="J52" s="87" t="str">
        <f>IF(②第１号様式の１!$C78="","",②第１号様式の１!$AJ78)</f>
        <v/>
      </c>
      <c r="K52" s="88" t="str">
        <f>IF($B52&lt;&gt;"",IF(INDEX(①職員名簿!G$11:G$110,MATCH(ROW()-1,①職員名簿!AB$11:AB$110,0))&lt;&gt;"",INDEX(①職員名簿!B$11:B$110,MATCH(ROW()-1,①職員名簿!AB$11:AB$110,0)),""),"")</f>
        <v/>
      </c>
      <c r="L52" s="89" t="str">
        <f>IF($B52&lt;&gt;"",IF(INDEX(①職員名簿!H$11:H$110,MATCH(ROW()-1,①職員名簿!AB$11:AB$110,0))&lt;&gt;"",INDEX(①職員名簿!C$11:C$110,MATCH(ROW()-1,①職員名簿!AB$11:AB$110,0)),""),"")</f>
        <v/>
      </c>
      <c r="M52" s="3" t="str">
        <f>IF(②第１号様式の１!AM78="","",②第１号様式の１!AM78)</f>
        <v/>
      </c>
      <c r="N52" s="3" t="str">
        <f>IF(②第１号様式の１!AN78="","",②第１号様式の１!AN78)</f>
        <v/>
      </c>
    </row>
    <row r="53" spans="1:14" x14ac:dyDescent="0.4">
      <c r="A53" s="3">
        <v>52</v>
      </c>
      <c r="B53" s="3" t="str">
        <f>IF(②第１号様式の１!$C79="","",②第１号様式の１!$C79)</f>
        <v/>
      </c>
      <c r="C53" s="86" t="str">
        <f>IF(②第１号様式の１!$C79="","",②第１号様式の１!$J79)</f>
        <v/>
      </c>
      <c r="D53" s="65" t="str">
        <f>IF(②第１号様式の１!$C79="","",②第１号様式の１!$P79)</f>
        <v/>
      </c>
      <c r="E53" s="87" t="str">
        <f>IF(②第１号様式の１!$C79="","",②第１号様式の１!$U79)</f>
        <v/>
      </c>
      <c r="F53" s="87" t="str">
        <f>IF(②第１号様式の１!$C79="","",②第１号様式の１!$X79)</f>
        <v/>
      </c>
      <c r="G53" s="87" t="str">
        <f>IF(②第１号様式の１!$C79="","",②第１号様式の１!$AA79)</f>
        <v/>
      </c>
      <c r="H53" s="87" t="str">
        <f>IF(②第１号様式の１!$C79="","",②第１号様式の１!$AD79)</f>
        <v/>
      </c>
      <c r="I53" s="87" t="str">
        <f>IF(②第１号様式の１!$C79="","",②第１号様式の１!$AG79)</f>
        <v/>
      </c>
      <c r="J53" s="87" t="str">
        <f>IF(②第１号様式の１!$C79="","",②第１号様式の１!$AJ79)</f>
        <v/>
      </c>
      <c r="K53" s="88" t="str">
        <f>IF($B53&lt;&gt;"",IF(INDEX(①職員名簿!G$11:G$110,MATCH(ROW()-1,①職員名簿!AB$11:AB$110,0))&lt;&gt;"",INDEX(①職員名簿!B$11:B$110,MATCH(ROW()-1,①職員名簿!AB$11:AB$110,0)),""),"")</f>
        <v/>
      </c>
      <c r="L53" s="89" t="str">
        <f>IF($B53&lt;&gt;"",IF(INDEX(①職員名簿!H$11:H$110,MATCH(ROW()-1,①職員名簿!AB$11:AB$110,0))&lt;&gt;"",INDEX(①職員名簿!C$11:C$110,MATCH(ROW()-1,①職員名簿!AB$11:AB$110,0)),""),"")</f>
        <v/>
      </c>
      <c r="M53" s="3" t="str">
        <f>IF(②第１号様式の１!AM79="","",②第１号様式の１!AM79)</f>
        <v/>
      </c>
      <c r="N53" s="3" t="str">
        <f>IF(②第１号様式の１!AN79="","",②第１号様式の１!AN79)</f>
        <v/>
      </c>
    </row>
    <row r="54" spans="1:14" x14ac:dyDescent="0.4">
      <c r="A54" s="3">
        <v>53</v>
      </c>
      <c r="B54" s="3" t="str">
        <f>IF(②第１号様式の１!$C80="","",②第１号様式の１!$C80)</f>
        <v/>
      </c>
      <c r="C54" s="86" t="str">
        <f>IF(②第１号様式の１!$C80="","",②第１号様式の１!$J80)</f>
        <v/>
      </c>
      <c r="D54" s="65" t="str">
        <f>IF(②第１号様式の１!$C80="","",②第１号様式の１!$P80)</f>
        <v/>
      </c>
      <c r="E54" s="87" t="str">
        <f>IF(②第１号様式の１!$C80="","",②第１号様式の１!$U80)</f>
        <v/>
      </c>
      <c r="F54" s="87" t="str">
        <f>IF(②第１号様式の１!$C80="","",②第１号様式の１!$X80)</f>
        <v/>
      </c>
      <c r="G54" s="87" t="str">
        <f>IF(②第１号様式の１!$C80="","",②第１号様式の１!$AA80)</f>
        <v/>
      </c>
      <c r="H54" s="87" t="str">
        <f>IF(②第１号様式の１!$C80="","",②第１号様式の１!$AD80)</f>
        <v/>
      </c>
      <c r="I54" s="87" t="str">
        <f>IF(②第１号様式の１!$C80="","",②第１号様式の１!$AG80)</f>
        <v/>
      </c>
      <c r="J54" s="87" t="str">
        <f>IF(②第１号様式の１!$C80="","",②第１号様式の１!$AJ80)</f>
        <v/>
      </c>
      <c r="K54" s="88" t="str">
        <f>IF($B54&lt;&gt;"",IF(INDEX(①職員名簿!G$11:G$110,MATCH(ROW()-1,①職員名簿!AB$11:AB$110,0))&lt;&gt;"",INDEX(①職員名簿!B$11:B$110,MATCH(ROW()-1,①職員名簿!AB$11:AB$110,0)),""),"")</f>
        <v/>
      </c>
      <c r="L54" s="89" t="str">
        <f>IF($B54&lt;&gt;"",IF(INDEX(①職員名簿!H$11:H$110,MATCH(ROW()-1,①職員名簿!AB$11:AB$110,0))&lt;&gt;"",INDEX(①職員名簿!C$11:C$110,MATCH(ROW()-1,①職員名簿!AB$11:AB$110,0)),""),"")</f>
        <v/>
      </c>
      <c r="M54" s="3" t="str">
        <f>IF(②第１号様式の１!AM80="","",②第１号様式の１!AM80)</f>
        <v/>
      </c>
      <c r="N54" s="3" t="str">
        <f>IF(②第１号様式の１!AN80="","",②第１号様式の１!AN80)</f>
        <v/>
      </c>
    </row>
    <row r="55" spans="1:14" x14ac:dyDescent="0.4">
      <c r="A55" s="3">
        <v>54</v>
      </c>
      <c r="B55" s="3" t="str">
        <f>IF(②第１号様式の１!$C81="","",②第１号様式の１!$C81)</f>
        <v/>
      </c>
      <c r="C55" s="86" t="str">
        <f>IF(②第１号様式の１!$C81="","",②第１号様式の１!$J81)</f>
        <v/>
      </c>
      <c r="D55" s="65" t="str">
        <f>IF(②第１号様式の１!$C81="","",②第１号様式の１!$P81)</f>
        <v/>
      </c>
      <c r="E55" s="87" t="str">
        <f>IF(②第１号様式の１!$C81="","",②第１号様式の１!$U81)</f>
        <v/>
      </c>
      <c r="F55" s="87" t="str">
        <f>IF(②第１号様式の１!$C81="","",②第１号様式の１!$X81)</f>
        <v/>
      </c>
      <c r="G55" s="87" t="str">
        <f>IF(②第１号様式の１!$C81="","",②第１号様式の１!$AA81)</f>
        <v/>
      </c>
      <c r="H55" s="87" t="str">
        <f>IF(②第１号様式の１!$C81="","",②第１号様式の１!$AD81)</f>
        <v/>
      </c>
      <c r="I55" s="87" t="str">
        <f>IF(②第１号様式の１!$C81="","",②第１号様式の１!$AG81)</f>
        <v/>
      </c>
      <c r="J55" s="87" t="str">
        <f>IF(②第１号様式の１!$C81="","",②第１号様式の１!$AJ81)</f>
        <v/>
      </c>
      <c r="K55" s="88" t="str">
        <f>IF($B55&lt;&gt;"",IF(INDEX(①職員名簿!G$11:G$110,MATCH(ROW()-1,①職員名簿!AB$11:AB$110,0))&lt;&gt;"",INDEX(①職員名簿!B$11:B$110,MATCH(ROW()-1,①職員名簿!AB$11:AB$110,0)),""),"")</f>
        <v/>
      </c>
      <c r="L55" s="89" t="str">
        <f>IF($B55&lt;&gt;"",IF(INDEX(①職員名簿!H$11:H$110,MATCH(ROW()-1,①職員名簿!AB$11:AB$110,0))&lt;&gt;"",INDEX(①職員名簿!C$11:C$110,MATCH(ROW()-1,①職員名簿!AB$11:AB$110,0)),""),"")</f>
        <v/>
      </c>
      <c r="M55" s="3" t="str">
        <f>IF(②第１号様式の１!AM81="","",②第１号様式の１!AM81)</f>
        <v/>
      </c>
      <c r="N55" s="3" t="str">
        <f>IF(②第１号様式の１!AN81="","",②第１号様式の１!AN81)</f>
        <v/>
      </c>
    </row>
    <row r="56" spans="1:14" x14ac:dyDescent="0.4">
      <c r="A56" s="3">
        <v>55</v>
      </c>
      <c r="B56" s="3" t="str">
        <f>IF(②第１号様式の１!$C82="","",②第１号様式の１!$C82)</f>
        <v/>
      </c>
      <c r="C56" s="86" t="str">
        <f>IF(②第１号様式の１!$C82="","",②第１号様式の１!$J82)</f>
        <v/>
      </c>
      <c r="D56" s="65" t="str">
        <f>IF(②第１号様式の１!$C82="","",②第１号様式の１!$P82)</f>
        <v/>
      </c>
      <c r="E56" s="87" t="str">
        <f>IF(②第１号様式の１!$C82="","",②第１号様式の１!$U82)</f>
        <v/>
      </c>
      <c r="F56" s="87" t="str">
        <f>IF(②第１号様式の１!$C82="","",②第１号様式の１!$X82)</f>
        <v/>
      </c>
      <c r="G56" s="87" t="str">
        <f>IF(②第１号様式の１!$C82="","",②第１号様式の１!$AA82)</f>
        <v/>
      </c>
      <c r="H56" s="87" t="str">
        <f>IF(②第１号様式の１!$C82="","",②第１号様式の１!$AD82)</f>
        <v/>
      </c>
      <c r="I56" s="87" t="str">
        <f>IF(②第１号様式の１!$C82="","",②第１号様式の１!$AG82)</f>
        <v/>
      </c>
      <c r="J56" s="87" t="str">
        <f>IF(②第１号様式の１!$C82="","",②第１号様式の１!$AJ82)</f>
        <v/>
      </c>
      <c r="K56" s="88" t="str">
        <f>IF($B56&lt;&gt;"",IF(INDEX(①職員名簿!G$11:G$110,MATCH(ROW()-1,①職員名簿!AB$11:AB$110,0))&lt;&gt;"",INDEX(①職員名簿!B$11:B$110,MATCH(ROW()-1,①職員名簿!AB$11:AB$110,0)),""),"")</f>
        <v/>
      </c>
      <c r="L56" s="89" t="str">
        <f>IF($B56&lt;&gt;"",IF(INDEX(①職員名簿!H$11:H$110,MATCH(ROW()-1,①職員名簿!AB$11:AB$110,0))&lt;&gt;"",INDEX(①職員名簿!C$11:C$110,MATCH(ROW()-1,①職員名簿!AB$11:AB$110,0)),""),"")</f>
        <v/>
      </c>
      <c r="M56" s="3" t="str">
        <f>IF(②第１号様式の１!AM82="","",②第１号様式の１!AM82)</f>
        <v/>
      </c>
      <c r="N56" s="3" t="str">
        <f>IF(②第１号様式の１!AN82="","",②第１号様式の１!AN82)</f>
        <v/>
      </c>
    </row>
    <row r="57" spans="1:14" x14ac:dyDescent="0.4">
      <c r="A57" s="3">
        <v>56</v>
      </c>
      <c r="B57" s="3" t="str">
        <f>IF(②第１号様式の１!$C83="","",②第１号様式の１!$C83)</f>
        <v/>
      </c>
      <c r="C57" s="86" t="str">
        <f>IF(②第１号様式の１!$C83="","",②第１号様式の１!$J83)</f>
        <v/>
      </c>
      <c r="D57" s="65" t="str">
        <f>IF(②第１号様式の１!$C83="","",②第１号様式の１!$P83)</f>
        <v/>
      </c>
      <c r="E57" s="87" t="str">
        <f>IF(②第１号様式の１!$C83="","",②第１号様式の１!$U83)</f>
        <v/>
      </c>
      <c r="F57" s="87" t="str">
        <f>IF(②第１号様式の１!$C83="","",②第１号様式の１!$X83)</f>
        <v/>
      </c>
      <c r="G57" s="87" t="str">
        <f>IF(②第１号様式の１!$C83="","",②第１号様式の１!$AA83)</f>
        <v/>
      </c>
      <c r="H57" s="87" t="str">
        <f>IF(②第１号様式の１!$C83="","",②第１号様式の１!$AD83)</f>
        <v/>
      </c>
      <c r="I57" s="87" t="str">
        <f>IF(②第１号様式の１!$C83="","",②第１号様式の１!$AG83)</f>
        <v/>
      </c>
      <c r="J57" s="87" t="str">
        <f>IF(②第１号様式の１!$C83="","",②第１号様式の１!$AJ83)</f>
        <v/>
      </c>
      <c r="K57" s="88" t="str">
        <f>IF($B57&lt;&gt;"",IF(INDEX(①職員名簿!G$11:G$110,MATCH(ROW()-1,①職員名簿!AB$11:AB$110,0))&lt;&gt;"",INDEX(①職員名簿!B$11:B$110,MATCH(ROW()-1,①職員名簿!AB$11:AB$110,0)),""),"")</f>
        <v/>
      </c>
      <c r="L57" s="89" t="str">
        <f>IF($B57&lt;&gt;"",IF(INDEX(①職員名簿!H$11:H$110,MATCH(ROW()-1,①職員名簿!AB$11:AB$110,0))&lt;&gt;"",INDEX(①職員名簿!C$11:C$110,MATCH(ROW()-1,①職員名簿!AB$11:AB$110,0)),""),"")</f>
        <v/>
      </c>
      <c r="M57" s="3" t="str">
        <f>IF(②第１号様式の１!AM83="","",②第１号様式の１!AM83)</f>
        <v/>
      </c>
      <c r="N57" s="3" t="str">
        <f>IF(②第１号様式の１!AN83="","",②第１号様式の１!AN83)</f>
        <v/>
      </c>
    </row>
    <row r="58" spans="1:14" x14ac:dyDescent="0.4">
      <c r="A58" s="3">
        <v>57</v>
      </c>
      <c r="B58" s="3" t="str">
        <f>IF(②第１号様式の１!$C84="","",②第１号様式の１!$C84)</f>
        <v/>
      </c>
      <c r="C58" s="86" t="str">
        <f>IF(②第１号様式の１!$C84="","",②第１号様式の１!$J84)</f>
        <v/>
      </c>
      <c r="D58" s="65" t="str">
        <f>IF(②第１号様式の１!$C84="","",②第１号様式の１!$P84)</f>
        <v/>
      </c>
      <c r="E58" s="87" t="str">
        <f>IF(②第１号様式の１!$C84="","",②第１号様式の１!$U84)</f>
        <v/>
      </c>
      <c r="F58" s="87" t="str">
        <f>IF(②第１号様式の１!$C84="","",②第１号様式の１!$X84)</f>
        <v/>
      </c>
      <c r="G58" s="87" t="str">
        <f>IF(②第１号様式の１!$C84="","",②第１号様式の１!$AA84)</f>
        <v/>
      </c>
      <c r="H58" s="87" t="str">
        <f>IF(②第１号様式の１!$C84="","",②第１号様式の１!$AD84)</f>
        <v/>
      </c>
      <c r="I58" s="87" t="str">
        <f>IF(②第１号様式の１!$C84="","",②第１号様式の１!$AG84)</f>
        <v/>
      </c>
      <c r="J58" s="87" t="str">
        <f>IF(②第１号様式の１!$C84="","",②第１号様式の１!$AJ84)</f>
        <v/>
      </c>
      <c r="K58" s="88" t="str">
        <f>IF($B58&lt;&gt;"",IF(INDEX(①職員名簿!G$11:G$110,MATCH(ROW()-1,①職員名簿!AB$11:AB$110,0))&lt;&gt;"",INDEX(①職員名簿!B$11:B$110,MATCH(ROW()-1,①職員名簿!AB$11:AB$110,0)),""),"")</f>
        <v/>
      </c>
      <c r="L58" s="89" t="str">
        <f>IF($B58&lt;&gt;"",IF(INDEX(①職員名簿!H$11:H$110,MATCH(ROW()-1,①職員名簿!AB$11:AB$110,0))&lt;&gt;"",INDEX(①職員名簿!C$11:C$110,MATCH(ROW()-1,①職員名簿!AB$11:AB$110,0)),""),"")</f>
        <v/>
      </c>
      <c r="M58" s="3" t="str">
        <f>IF(②第１号様式の１!AM84="","",②第１号様式の１!AM84)</f>
        <v/>
      </c>
      <c r="N58" s="3" t="str">
        <f>IF(②第１号様式の１!AN84="","",②第１号様式の１!AN84)</f>
        <v/>
      </c>
    </row>
    <row r="59" spans="1:14" x14ac:dyDescent="0.4">
      <c r="A59" s="3">
        <v>58</v>
      </c>
      <c r="B59" s="3" t="str">
        <f>IF(②第１号様式の１!$C85="","",②第１号様式の１!$C85)</f>
        <v/>
      </c>
      <c r="C59" s="86" t="str">
        <f>IF(②第１号様式の１!$C85="","",②第１号様式の１!$J85)</f>
        <v/>
      </c>
      <c r="D59" s="65" t="str">
        <f>IF(②第１号様式の１!$C85="","",②第１号様式の１!$P85)</f>
        <v/>
      </c>
      <c r="E59" s="87" t="str">
        <f>IF(②第１号様式の１!$C85="","",②第１号様式の１!$U85)</f>
        <v/>
      </c>
      <c r="F59" s="87" t="str">
        <f>IF(②第１号様式の１!$C85="","",②第１号様式の１!$X85)</f>
        <v/>
      </c>
      <c r="G59" s="87" t="str">
        <f>IF(②第１号様式の１!$C85="","",②第１号様式の１!$AA85)</f>
        <v/>
      </c>
      <c r="H59" s="87" t="str">
        <f>IF(②第１号様式の１!$C85="","",②第１号様式の１!$AD85)</f>
        <v/>
      </c>
      <c r="I59" s="87" t="str">
        <f>IF(②第１号様式の１!$C85="","",②第１号様式の１!$AG85)</f>
        <v/>
      </c>
      <c r="J59" s="87" t="str">
        <f>IF(②第１号様式の１!$C85="","",②第１号様式の１!$AJ85)</f>
        <v/>
      </c>
      <c r="K59" s="88" t="str">
        <f>IF($B59&lt;&gt;"",IF(INDEX(①職員名簿!G$11:G$110,MATCH(ROW()-1,①職員名簿!AB$11:AB$110,0))&lt;&gt;"",INDEX(①職員名簿!B$11:B$110,MATCH(ROW()-1,①職員名簿!AB$11:AB$110,0)),""),"")</f>
        <v/>
      </c>
      <c r="L59" s="89" t="str">
        <f>IF($B59&lt;&gt;"",IF(INDEX(①職員名簿!H$11:H$110,MATCH(ROW()-1,①職員名簿!AB$11:AB$110,0))&lt;&gt;"",INDEX(①職員名簿!C$11:C$110,MATCH(ROW()-1,①職員名簿!AB$11:AB$110,0)),""),"")</f>
        <v/>
      </c>
      <c r="M59" s="3" t="str">
        <f>IF(②第１号様式の１!AM85="","",②第１号様式の１!AM85)</f>
        <v/>
      </c>
      <c r="N59" s="3" t="str">
        <f>IF(②第１号様式の１!AN85="","",②第１号様式の１!AN85)</f>
        <v/>
      </c>
    </row>
    <row r="60" spans="1:14" x14ac:dyDescent="0.4">
      <c r="A60" s="3">
        <v>59</v>
      </c>
      <c r="B60" s="3" t="str">
        <f>IF(②第１号様式の１!$C86="","",②第１号様式の１!$C86)</f>
        <v/>
      </c>
      <c r="C60" s="86" t="str">
        <f>IF(②第１号様式の１!$C86="","",②第１号様式の１!$J86)</f>
        <v/>
      </c>
      <c r="D60" s="65" t="str">
        <f>IF(②第１号様式の１!$C86="","",②第１号様式の１!$P86)</f>
        <v/>
      </c>
      <c r="E60" s="87" t="str">
        <f>IF(②第１号様式の１!$C86="","",②第１号様式の１!$U86)</f>
        <v/>
      </c>
      <c r="F60" s="87" t="str">
        <f>IF(②第１号様式の１!$C86="","",②第１号様式の１!$X86)</f>
        <v/>
      </c>
      <c r="G60" s="87" t="str">
        <f>IF(②第１号様式の１!$C86="","",②第１号様式の１!$AA86)</f>
        <v/>
      </c>
      <c r="H60" s="87" t="str">
        <f>IF(②第１号様式の１!$C86="","",②第１号様式の１!$AD86)</f>
        <v/>
      </c>
      <c r="I60" s="87" t="str">
        <f>IF(②第１号様式の１!$C86="","",②第１号様式の１!$AG86)</f>
        <v/>
      </c>
      <c r="J60" s="87" t="str">
        <f>IF(②第１号様式の１!$C86="","",②第１号様式の１!$AJ86)</f>
        <v/>
      </c>
      <c r="K60" s="88" t="str">
        <f>IF($B60&lt;&gt;"",IF(INDEX(①職員名簿!G$11:G$110,MATCH(ROW()-1,①職員名簿!AB$11:AB$110,0))&lt;&gt;"",INDEX(①職員名簿!B$11:B$110,MATCH(ROW()-1,①職員名簿!AB$11:AB$110,0)),""),"")</f>
        <v/>
      </c>
      <c r="L60" s="89" t="str">
        <f>IF($B60&lt;&gt;"",IF(INDEX(①職員名簿!H$11:H$110,MATCH(ROW()-1,①職員名簿!AB$11:AB$110,0))&lt;&gt;"",INDEX(①職員名簿!C$11:C$110,MATCH(ROW()-1,①職員名簿!AB$11:AB$110,0)),""),"")</f>
        <v/>
      </c>
      <c r="M60" s="3" t="str">
        <f>IF(②第１号様式の１!AM86="","",②第１号様式の１!AM86)</f>
        <v/>
      </c>
      <c r="N60" s="3" t="str">
        <f>IF(②第１号様式の１!AN86="","",②第１号様式の１!AN86)</f>
        <v/>
      </c>
    </row>
    <row r="61" spans="1:14" x14ac:dyDescent="0.4">
      <c r="A61" s="3">
        <v>60</v>
      </c>
      <c r="B61" s="3" t="str">
        <f>IF(②第１号様式の１!$C87="","",②第１号様式の１!$C87)</f>
        <v/>
      </c>
      <c r="C61" s="86" t="str">
        <f>IF(②第１号様式の１!$C87="","",②第１号様式の１!$J87)</f>
        <v/>
      </c>
      <c r="D61" s="65" t="str">
        <f>IF(②第１号様式の１!$C87="","",②第１号様式の１!$P87)</f>
        <v/>
      </c>
      <c r="E61" s="87" t="str">
        <f>IF(②第１号様式の１!$C87="","",②第１号様式の１!$U87)</f>
        <v/>
      </c>
      <c r="F61" s="87" t="str">
        <f>IF(②第１号様式の１!$C87="","",②第１号様式の１!$X87)</f>
        <v/>
      </c>
      <c r="G61" s="87" t="str">
        <f>IF(②第１号様式の１!$C87="","",②第１号様式の１!$AA87)</f>
        <v/>
      </c>
      <c r="H61" s="87" t="str">
        <f>IF(②第１号様式の１!$C87="","",②第１号様式の１!$AD87)</f>
        <v/>
      </c>
      <c r="I61" s="87" t="str">
        <f>IF(②第１号様式の１!$C87="","",②第１号様式の１!$AG87)</f>
        <v/>
      </c>
      <c r="J61" s="87" t="str">
        <f>IF(②第１号様式の１!$C87="","",②第１号様式の１!$AJ87)</f>
        <v/>
      </c>
      <c r="K61" s="88" t="str">
        <f>IF($B61&lt;&gt;"",IF(INDEX(①職員名簿!G$11:G$110,MATCH(ROW()-1,①職員名簿!AB$11:AB$110,0))&lt;&gt;"",INDEX(①職員名簿!B$11:B$110,MATCH(ROW()-1,①職員名簿!AB$11:AB$110,0)),""),"")</f>
        <v/>
      </c>
      <c r="L61" s="89" t="str">
        <f>IF($B61&lt;&gt;"",IF(INDEX(①職員名簿!H$11:H$110,MATCH(ROW()-1,①職員名簿!AB$11:AB$110,0))&lt;&gt;"",INDEX(①職員名簿!C$11:C$110,MATCH(ROW()-1,①職員名簿!AB$11:AB$110,0)),""),"")</f>
        <v/>
      </c>
      <c r="M61" s="3" t="str">
        <f>IF(②第１号様式の１!AM87="","",②第１号様式の１!AM87)</f>
        <v/>
      </c>
      <c r="N61" s="3" t="str">
        <f>IF(②第１号様式の１!AN87="","",②第１号様式の１!AN87)</f>
        <v/>
      </c>
    </row>
    <row r="62" spans="1:14" x14ac:dyDescent="0.4">
      <c r="A62" s="3">
        <v>61</v>
      </c>
      <c r="B62" s="3" t="str">
        <f>IF(②第１号様式の１!$C88="","",②第１号様式の１!$C88)</f>
        <v/>
      </c>
      <c r="C62" s="86" t="str">
        <f>IF(②第１号様式の１!$C88="","",②第１号様式の１!$J88)</f>
        <v/>
      </c>
      <c r="D62" s="65" t="str">
        <f>IF(②第１号様式の１!$C88="","",②第１号様式の１!$P88)</f>
        <v/>
      </c>
      <c r="E62" s="87" t="str">
        <f>IF(②第１号様式の１!$C88="","",②第１号様式の１!$U88)</f>
        <v/>
      </c>
      <c r="F62" s="87" t="str">
        <f>IF(②第１号様式の１!$C88="","",②第１号様式の１!$X88)</f>
        <v/>
      </c>
      <c r="G62" s="87" t="str">
        <f>IF(②第１号様式の１!$C88="","",②第１号様式の１!$AA88)</f>
        <v/>
      </c>
      <c r="H62" s="87" t="str">
        <f>IF(②第１号様式の１!$C88="","",②第１号様式の１!$AD88)</f>
        <v/>
      </c>
      <c r="I62" s="87" t="str">
        <f>IF(②第１号様式の１!$C88="","",②第１号様式の１!$AG88)</f>
        <v/>
      </c>
      <c r="J62" s="87" t="str">
        <f>IF(②第１号様式の１!$C88="","",②第１号様式の１!$AJ88)</f>
        <v/>
      </c>
      <c r="K62" s="88" t="str">
        <f>IF($B62&lt;&gt;"",IF(INDEX(①職員名簿!G$11:G$110,MATCH(ROW()-1,①職員名簿!AB$11:AB$110,0))&lt;&gt;"",INDEX(①職員名簿!B$11:B$110,MATCH(ROW()-1,①職員名簿!AB$11:AB$110,0)),""),"")</f>
        <v/>
      </c>
      <c r="L62" s="89" t="str">
        <f>IF($B62&lt;&gt;"",IF(INDEX(①職員名簿!H$11:H$110,MATCH(ROW()-1,①職員名簿!AB$11:AB$110,0))&lt;&gt;"",INDEX(①職員名簿!C$11:C$110,MATCH(ROW()-1,①職員名簿!AB$11:AB$110,0)),""),"")</f>
        <v/>
      </c>
      <c r="M62" s="3" t="str">
        <f>IF(②第１号様式の１!AM88="","",②第１号様式の１!AM88)</f>
        <v/>
      </c>
      <c r="N62" s="3" t="str">
        <f>IF(②第１号様式の１!AN88="","",②第１号様式の１!AN88)</f>
        <v/>
      </c>
    </row>
    <row r="63" spans="1:14" x14ac:dyDescent="0.4">
      <c r="A63" s="3">
        <v>62</v>
      </c>
      <c r="B63" s="3" t="str">
        <f>IF(②第１号様式の１!$C89="","",②第１号様式の１!$C89)</f>
        <v/>
      </c>
      <c r="C63" s="86" t="str">
        <f>IF(②第１号様式の１!$C89="","",②第１号様式の１!$J89)</f>
        <v/>
      </c>
      <c r="D63" s="65" t="str">
        <f>IF(②第１号様式の１!$C89="","",②第１号様式の１!$P89)</f>
        <v/>
      </c>
      <c r="E63" s="87" t="str">
        <f>IF(②第１号様式の１!$C89="","",②第１号様式の１!$U89)</f>
        <v/>
      </c>
      <c r="F63" s="87" t="str">
        <f>IF(②第１号様式の１!$C89="","",②第１号様式の１!$X89)</f>
        <v/>
      </c>
      <c r="G63" s="87" t="str">
        <f>IF(②第１号様式の１!$C89="","",②第１号様式の１!$AA89)</f>
        <v/>
      </c>
      <c r="H63" s="87" t="str">
        <f>IF(②第１号様式の１!$C89="","",②第１号様式の１!$AD89)</f>
        <v/>
      </c>
      <c r="I63" s="87" t="str">
        <f>IF(②第１号様式の１!$C89="","",②第１号様式の１!$AG89)</f>
        <v/>
      </c>
      <c r="J63" s="87" t="str">
        <f>IF(②第１号様式の１!$C89="","",②第１号様式の１!$AJ89)</f>
        <v/>
      </c>
      <c r="K63" s="88" t="str">
        <f>IF($B63&lt;&gt;"",IF(INDEX(①職員名簿!G$11:G$110,MATCH(ROW()-1,①職員名簿!AB$11:AB$110,0))&lt;&gt;"",INDEX(①職員名簿!B$11:B$110,MATCH(ROW()-1,①職員名簿!AB$11:AB$110,0)),""),"")</f>
        <v/>
      </c>
      <c r="L63" s="89" t="str">
        <f>IF($B63&lt;&gt;"",IF(INDEX(①職員名簿!H$11:H$110,MATCH(ROW()-1,①職員名簿!AB$11:AB$110,0))&lt;&gt;"",INDEX(①職員名簿!C$11:C$110,MATCH(ROW()-1,①職員名簿!AB$11:AB$110,0)),""),"")</f>
        <v/>
      </c>
      <c r="M63" s="3" t="str">
        <f>IF(②第１号様式の１!AM89="","",②第１号様式の１!AM89)</f>
        <v/>
      </c>
      <c r="N63" s="3" t="str">
        <f>IF(②第１号様式の１!AN89="","",②第１号様式の１!AN89)</f>
        <v/>
      </c>
    </row>
    <row r="64" spans="1:14" x14ac:dyDescent="0.4">
      <c r="A64" s="3">
        <v>63</v>
      </c>
      <c r="B64" s="3" t="str">
        <f>IF(②第１号様式の１!$C90="","",②第１号様式の１!$C90)</f>
        <v/>
      </c>
      <c r="C64" s="86" t="str">
        <f>IF(②第１号様式の１!$C90="","",②第１号様式の１!$J90)</f>
        <v/>
      </c>
      <c r="D64" s="65" t="str">
        <f>IF(②第１号様式の１!$C90="","",②第１号様式の１!$P90)</f>
        <v/>
      </c>
      <c r="E64" s="87" t="str">
        <f>IF(②第１号様式の１!$C90="","",②第１号様式の１!$U90)</f>
        <v/>
      </c>
      <c r="F64" s="87" t="str">
        <f>IF(②第１号様式の１!$C90="","",②第１号様式の１!$X90)</f>
        <v/>
      </c>
      <c r="G64" s="87" t="str">
        <f>IF(②第１号様式の１!$C90="","",②第１号様式の１!$AA90)</f>
        <v/>
      </c>
      <c r="H64" s="87" t="str">
        <f>IF(②第１号様式の１!$C90="","",②第１号様式の１!$AD90)</f>
        <v/>
      </c>
      <c r="I64" s="87" t="str">
        <f>IF(②第１号様式の１!$C90="","",②第１号様式の１!$AG90)</f>
        <v/>
      </c>
      <c r="J64" s="87" t="str">
        <f>IF(②第１号様式の１!$C90="","",②第１号様式の１!$AJ90)</f>
        <v/>
      </c>
      <c r="K64" s="88" t="str">
        <f>IF($B64&lt;&gt;"",IF(INDEX(①職員名簿!G$11:G$110,MATCH(ROW()-1,①職員名簿!AB$11:AB$110,0))&lt;&gt;"",INDEX(①職員名簿!B$11:B$110,MATCH(ROW()-1,①職員名簿!AB$11:AB$110,0)),""),"")</f>
        <v/>
      </c>
      <c r="L64" s="89" t="str">
        <f>IF($B64&lt;&gt;"",IF(INDEX(①職員名簿!H$11:H$110,MATCH(ROW()-1,①職員名簿!AB$11:AB$110,0))&lt;&gt;"",INDEX(①職員名簿!C$11:C$110,MATCH(ROW()-1,①職員名簿!AB$11:AB$110,0)),""),"")</f>
        <v/>
      </c>
      <c r="M64" s="3" t="str">
        <f>IF(②第１号様式の１!AM90="","",②第１号様式の１!AM90)</f>
        <v/>
      </c>
      <c r="N64" s="3" t="str">
        <f>IF(②第１号様式の１!AN90="","",②第１号様式の１!AN90)</f>
        <v/>
      </c>
    </row>
    <row r="65" spans="1:14" x14ac:dyDescent="0.4">
      <c r="A65" s="3">
        <v>64</v>
      </c>
      <c r="B65" s="3" t="str">
        <f>IF(②第１号様式の１!$C91="","",②第１号様式の１!$C91)</f>
        <v/>
      </c>
      <c r="C65" s="86" t="str">
        <f>IF(②第１号様式の１!$C91="","",②第１号様式の１!$J91)</f>
        <v/>
      </c>
      <c r="D65" s="65" t="str">
        <f>IF(②第１号様式の１!$C91="","",②第１号様式の１!$P91)</f>
        <v/>
      </c>
      <c r="E65" s="87" t="str">
        <f>IF(②第１号様式の１!$C91="","",②第１号様式の１!$U91)</f>
        <v/>
      </c>
      <c r="F65" s="87" t="str">
        <f>IF(②第１号様式の１!$C91="","",②第１号様式の１!$X91)</f>
        <v/>
      </c>
      <c r="G65" s="87" t="str">
        <f>IF(②第１号様式の１!$C91="","",②第１号様式の１!$AA91)</f>
        <v/>
      </c>
      <c r="H65" s="87" t="str">
        <f>IF(②第１号様式の１!$C91="","",②第１号様式の１!$AD91)</f>
        <v/>
      </c>
      <c r="I65" s="87" t="str">
        <f>IF(②第１号様式の１!$C91="","",②第１号様式の１!$AG91)</f>
        <v/>
      </c>
      <c r="J65" s="87" t="str">
        <f>IF(②第１号様式の１!$C91="","",②第１号様式の１!$AJ91)</f>
        <v/>
      </c>
      <c r="K65" s="88" t="str">
        <f>IF($B65&lt;&gt;"",IF(INDEX(①職員名簿!G$11:G$110,MATCH(ROW()-1,①職員名簿!AB$11:AB$110,0))&lt;&gt;"",INDEX(①職員名簿!B$11:B$110,MATCH(ROW()-1,①職員名簿!AB$11:AB$110,0)),""),"")</f>
        <v/>
      </c>
      <c r="L65" s="89" t="str">
        <f>IF($B65&lt;&gt;"",IF(INDEX(①職員名簿!H$11:H$110,MATCH(ROW()-1,①職員名簿!AB$11:AB$110,0))&lt;&gt;"",INDEX(①職員名簿!C$11:C$110,MATCH(ROW()-1,①職員名簿!AB$11:AB$110,0)),""),"")</f>
        <v/>
      </c>
      <c r="M65" s="3" t="str">
        <f>IF(②第１号様式の１!AM91="","",②第１号様式の１!AM91)</f>
        <v/>
      </c>
      <c r="N65" s="3" t="str">
        <f>IF(②第１号様式の１!AN91="","",②第１号様式の１!AN91)</f>
        <v/>
      </c>
    </row>
    <row r="66" spans="1:14" x14ac:dyDescent="0.4">
      <c r="A66" s="3">
        <v>65</v>
      </c>
      <c r="B66" s="3" t="str">
        <f>IF(②第１号様式の１!$C92="","",②第１号様式の１!$C92)</f>
        <v/>
      </c>
      <c r="C66" s="86" t="str">
        <f>IF(②第１号様式の１!$C92="","",②第１号様式の１!$J92)</f>
        <v/>
      </c>
      <c r="D66" s="65" t="str">
        <f>IF(②第１号様式の１!$C92="","",②第１号様式の１!$P92)</f>
        <v/>
      </c>
      <c r="E66" s="87" t="str">
        <f>IF(②第１号様式の１!$C92="","",②第１号様式の１!$U92)</f>
        <v/>
      </c>
      <c r="F66" s="87" t="str">
        <f>IF(②第１号様式の１!$C92="","",②第１号様式の１!$X92)</f>
        <v/>
      </c>
      <c r="G66" s="87" t="str">
        <f>IF(②第１号様式の１!$C92="","",②第１号様式の１!$AA92)</f>
        <v/>
      </c>
      <c r="H66" s="87" t="str">
        <f>IF(②第１号様式の１!$C92="","",②第１号様式の１!$AD92)</f>
        <v/>
      </c>
      <c r="I66" s="87" t="str">
        <f>IF(②第１号様式の１!$C92="","",②第１号様式の１!$AG92)</f>
        <v/>
      </c>
      <c r="J66" s="87" t="str">
        <f>IF(②第１号様式の１!$C92="","",②第１号様式の１!$AJ92)</f>
        <v/>
      </c>
      <c r="K66" s="88" t="str">
        <f>IF($B66&lt;&gt;"",IF(INDEX(①職員名簿!G$11:G$110,MATCH(ROW()-1,①職員名簿!AB$11:AB$110,0))&lt;&gt;"",INDEX(①職員名簿!B$11:B$110,MATCH(ROW()-1,①職員名簿!AB$11:AB$110,0)),""),"")</f>
        <v/>
      </c>
      <c r="L66" s="89" t="str">
        <f>IF($B66&lt;&gt;"",IF(INDEX(①職員名簿!H$11:H$110,MATCH(ROW()-1,①職員名簿!AB$11:AB$110,0))&lt;&gt;"",INDEX(①職員名簿!C$11:C$110,MATCH(ROW()-1,①職員名簿!AB$11:AB$110,0)),""),"")</f>
        <v/>
      </c>
      <c r="M66" s="3" t="str">
        <f>IF(②第１号様式の１!AM92="","",②第１号様式の１!AM92)</f>
        <v/>
      </c>
      <c r="N66" s="3" t="str">
        <f>IF(②第１号様式の１!AN92="","",②第１号様式の１!AN92)</f>
        <v/>
      </c>
    </row>
    <row r="67" spans="1:14" x14ac:dyDescent="0.4">
      <c r="A67" s="3">
        <v>66</v>
      </c>
      <c r="B67" s="3" t="str">
        <f>IF(②第１号様式の１!$C93="","",②第１号様式の１!$C93)</f>
        <v/>
      </c>
      <c r="C67" s="86" t="str">
        <f>IF(②第１号様式の１!$C93="","",②第１号様式の１!$J93)</f>
        <v/>
      </c>
      <c r="D67" s="65" t="str">
        <f>IF(②第１号様式の１!$C93="","",②第１号様式の１!$P93)</f>
        <v/>
      </c>
      <c r="E67" s="87" t="str">
        <f>IF(②第１号様式の１!$C93="","",②第１号様式の１!$U93)</f>
        <v/>
      </c>
      <c r="F67" s="87" t="str">
        <f>IF(②第１号様式の１!$C93="","",②第１号様式の１!$X93)</f>
        <v/>
      </c>
      <c r="G67" s="87" t="str">
        <f>IF(②第１号様式の１!$C93="","",②第１号様式の１!$AA93)</f>
        <v/>
      </c>
      <c r="H67" s="87" t="str">
        <f>IF(②第１号様式の１!$C93="","",②第１号様式の１!$AD93)</f>
        <v/>
      </c>
      <c r="I67" s="87" t="str">
        <f>IF(②第１号様式の１!$C93="","",②第１号様式の１!$AG93)</f>
        <v/>
      </c>
      <c r="J67" s="87" t="str">
        <f>IF(②第１号様式の１!$C93="","",②第１号様式の１!$AJ93)</f>
        <v/>
      </c>
      <c r="K67" s="88" t="str">
        <f>IF($B67&lt;&gt;"",IF(INDEX(①職員名簿!G$11:G$110,MATCH(ROW()-1,①職員名簿!AB$11:AB$110,0))&lt;&gt;"",INDEX(①職員名簿!B$11:B$110,MATCH(ROW()-1,①職員名簿!AB$11:AB$110,0)),""),"")</f>
        <v/>
      </c>
      <c r="L67" s="89" t="str">
        <f>IF($B67&lt;&gt;"",IF(INDEX(①職員名簿!H$11:H$110,MATCH(ROW()-1,①職員名簿!AB$11:AB$110,0))&lt;&gt;"",INDEX(①職員名簿!C$11:C$110,MATCH(ROW()-1,①職員名簿!AB$11:AB$110,0)),""),"")</f>
        <v/>
      </c>
      <c r="M67" s="3" t="str">
        <f>IF(②第１号様式の１!AM93="","",②第１号様式の１!AM93)</f>
        <v/>
      </c>
      <c r="N67" s="3" t="str">
        <f>IF(②第１号様式の１!AN93="","",②第１号様式の１!AN93)</f>
        <v/>
      </c>
    </row>
    <row r="68" spans="1:14" x14ac:dyDescent="0.4">
      <c r="A68" s="3">
        <v>67</v>
      </c>
      <c r="B68" s="3" t="str">
        <f>IF(②第１号様式の１!$C94="","",②第１号様式の１!$C94)</f>
        <v/>
      </c>
      <c r="C68" s="86" t="str">
        <f>IF(②第１号様式の１!$C94="","",②第１号様式の１!$J94)</f>
        <v/>
      </c>
      <c r="D68" s="65" t="str">
        <f>IF(②第１号様式の１!$C94="","",②第１号様式の１!$P94)</f>
        <v/>
      </c>
      <c r="E68" s="87" t="str">
        <f>IF(②第１号様式の１!$C94="","",②第１号様式の１!$U94)</f>
        <v/>
      </c>
      <c r="F68" s="87" t="str">
        <f>IF(②第１号様式の１!$C94="","",②第１号様式の１!$X94)</f>
        <v/>
      </c>
      <c r="G68" s="87" t="str">
        <f>IF(②第１号様式の１!$C94="","",②第１号様式の１!$AA94)</f>
        <v/>
      </c>
      <c r="H68" s="87" t="str">
        <f>IF(②第１号様式の１!$C94="","",②第１号様式の１!$AD94)</f>
        <v/>
      </c>
      <c r="I68" s="87" t="str">
        <f>IF(②第１号様式の１!$C94="","",②第１号様式の１!$AG94)</f>
        <v/>
      </c>
      <c r="J68" s="87" t="str">
        <f>IF(②第１号様式の１!$C94="","",②第１号様式の１!$AJ94)</f>
        <v/>
      </c>
      <c r="K68" s="88" t="str">
        <f>IF($B68&lt;&gt;"",IF(INDEX(①職員名簿!G$11:G$110,MATCH(ROW()-1,①職員名簿!AB$11:AB$110,0))&lt;&gt;"",INDEX(①職員名簿!B$11:B$110,MATCH(ROW()-1,①職員名簿!AB$11:AB$110,0)),""),"")</f>
        <v/>
      </c>
      <c r="L68" s="89" t="str">
        <f>IF($B68&lt;&gt;"",IF(INDEX(①職員名簿!H$11:H$110,MATCH(ROW()-1,①職員名簿!AB$11:AB$110,0))&lt;&gt;"",INDEX(①職員名簿!C$11:C$110,MATCH(ROW()-1,①職員名簿!AB$11:AB$110,0)),""),"")</f>
        <v/>
      </c>
      <c r="M68" s="3" t="str">
        <f>IF(②第１号様式の１!AM94="","",②第１号様式の１!AM94)</f>
        <v/>
      </c>
      <c r="N68" s="3" t="str">
        <f>IF(②第１号様式の１!AN94="","",②第１号様式の１!AN94)</f>
        <v/>
      </c>
    </row>
    <row r="69" spans="1:14" x14ac:dyDescent="0.4">
      <c r="A69" s="3">
        <v>68</v>
      </c>
      <c r="B69" s="3" t="str">
        <f>IF(②第１号様式の１!$C95="","",②第１号様式の１!$C95)</f>
        <v/>
      </c>
      <c r="C69" s="86" t="str">
        <f>IF(②第１号様式の１!$C95="","",②第１号様式の１!$J95)</f>
        <v/>
      </c>
      <c r="D69" s="65" t="str">
        <f>IF(②第１号様式の１!$C95="","",②第１号様式の１!$P95)</f>
        <v/>
      </c>
      <c r="E69" s="87" t="str">
        <f>IF(②第１号様式の１!$C95="","",②第１号様式の１!$U95)</f>
        <v/>
      </c>
      <c r="F69" s="87" t="str">
        <f>IF(②第１号様式の１!$C95="","",②第１号様式の１!$X95)</f>
        <v/>
      </c>
      <c r="G69" s="87" t="str">
        <f>IF(②第１号様式の１!$C95="","",②第１号様式の１!$AA95)</f>
        <v/>
      </c>
      <c r="H69" s="87" t="str">
        <f>IF(②第１号様式の１!$C95="","",②第１号様式の１!$AD95)</f>
        <v/>
      </c>
      <c r="I69" s="87" t="str">
        <f>IF(②第１号様式の１!$C95="","",②第１号様式の１!$AG95)</f>
        <v/>
      </c>
      <c r="J69" s="87" t="str">
        <f>IF(②第１号様式の１!$C95="","",②第１号様式の１!$AJ95)</f>
        <v/>
      </c>
      <c r="K69" s="88" t="str">
        <f>IF($B69&lt;&gt;"",IF(INDEX(①職員名簿!G$11:G$110,MATCH(ROW()-1,①職員名簿!AB$11:AB$110,0))&lt;&gt;"",INDEX(①職員名簿!B$11:B$110,MATCH(ROW()-1,①職員名簿!AB$11:AB$110,0)),""),"")</f>
        <v/>
      </c>
      <c r="L69" s="89" t="str">
        <f>IF($B69&lt;&gt;"",IF(INDEX(①職員名簿!H$11:H$110,MATCH(ROW()-1,①職員名簿!AB$11:AB$110,0))&lt;&gt;"",INDEX(①職員名簿!C$11:C$110,MATCH(ROW()-1,①職員名簿!AB$11:AB$110,0)),""),"")</f>
        <v/>
      </c>
      <c r="M69" s="3" t="str">
        <f>IF(②第１号様式の１!AM95="","",②第１号様式の１!AM95)</f>
        <v/>
      </c>
      <c r="N69" s="3" t="str">
        <f>IF(②第１号様式の１!AN95="","",②第１号様式の１!AN95)</f>
        <v/>
      </c>
    </row>
    <row r="70" spans="1:14" x14ac:dyDescent="0.4">
      <c r="A70" s="3">
        <v>69</v>
      </c>
      <c r="B70" s="3" t="str">
        <f>IF(②第１号様式の１!$C96="","",②第１号様式の１!$C96)</f>
        <v/>
      </c>
      <c r="C70" s="86" t="str">
        <f>IF(②第１号様式の１!$C96="","",②第１号様式の１!$J96)</f>
        <v/>
      </c>
      <c r="D70" s="65" t="str">
        <f>IF(②第１号様式の１!$C96="","",②第１号様式の１!$P96)</f>
        <v/>
      </c>
      <c r="E70" s="87" t="str">
        <f>IF(②第１号様式の１!$C96="","",②第１号様式の１!$U96)</f>
        <v/>
      </c>
      <c r="F70" s="87" t="str">
        <f>IF(②第１号様式の１!$C96="","",②第１号様式の１!$X96)</f>
        <v/>
      </c>
      <c r="G70" s="87" t="str">
        <f>IF(②第１号様式の１!$C96="","",②第１号様式の１!$AA96)</f>
        <v/>
      </c>
      <c r="H70" s="87" t="str">
        <f>IF(②第１号様式の１!$C96="","",②第１号様式の１!$AD96)</f>
        <v/>
      </c>
      <c r="I70" s="87" t="str">
        <f>IF(②第１号様式の１!$C96="","",②第１号様式の１!$AG96)</f>
        <v/>
      </c>
      <c r="J70" s="87" t="str">
        <f>IF(②第１号様式の１!$C96="","",②第１号様式の１!$AJ96)</f>
        <v/>
      </c>
      <c r="K70" s="88" t="str">
        <f>IF($B70&lt;&gt;"",IF(INDEX(①職員名簿!G$11:G$110,MATCH(ROW()-1,①職員名簿!AB$11:AB$110,0))&lt;&gt;"",INDEX(①職員名簿!B$11:B$110,MATCH(ROW()-1,①職員名簿!AB$11:AB$110,0)),""),"")</f>
        <v/>
      </c>
      <c r="L70" s="89" t="str">
        <f>IF($B70&lt;&gt;"",IF(INDEX(①職員名簿!H$11:H$110,MATCH(ROW()-1,①職員名簿!AB$11:AB$110,0))&lt;&gt;"",INDEX(①職員名簿!C$11:C$110,MATCH(ROW()-1,①職員名簿!AB$11:AB$110,0)),""),"")</f>
        <v/>
      </c>
      <c r="M70" s="3" t="str">
        <f>IF(②第１号様式の１!AM96="","",②第１号様式の１!AM96)</f>
        <v/>
      </c>
      <c r="N70" s="3" t="str">
        <f>IF(②第１号様式の１!AN96="","",②第１号様式の１!AN96)</f>
        <v/>
      </c>
    </row>
    <row r="71" spans="1:14" x14ac:dyDescent="0.4">
      <c r="A71" s="3">
        <v>70</v>
      </c>
      <c r="B71" s="3" t="str">
        <f>IF(②第１号様式の１!$C97="","",②第１号様式の１!$C97)</f>
        <v/>
      </c>
      <c r="C71" s="86" t="str">
        <f>IF(②第１号様式の１!$C97="","",②第１号様式の１!$J97)</f>
        <v/>
      </c>
      <c r="D71" s="65" t="str">
        <f>IF(②第１号様式の１!$C97="","",②第１号様式の１!$P97)</f>
        <v/>
      </c>
      <c r="E71" s="87" t="str">
        <f>IF(②第１号様式の１!$C97="","",②第１号様式の１!$U97)</f>
        <v/>
      </c>
      <c r="F71" s="87" t="str">
        <f>IF(②第１号様式の１!$C97="","",②第１号様式の１!$X97)</f>
        <v/>
      </c>
      <c r="G71" s="87" t="str">
        <f>IF(②第１号様式の１!$C97="","",②第１号様式の１!$AA97)</f>
        <v/>
      </c>
      <c r="H71" s="87" t="str">
        <f>IF(②第１号様式の１!$C97="","",②第１号様式の１!$AD97)</f>
        <v/>
      </c>
      <c r="I71" s="87" t="str">
        <f>IF(②第１号様式の１!$C97="","",②第１号様式の１!$AG97)</f>
        <v/>
      </c>
      <c r="J71" s="87" t="str">
        <f>IF(②第１号様式の１!$C97="","",②第１号様式の１!$AJ97)</f>
        <v/>
      </c>
      <c r="K71" s="88" t="str">
        <f>IF($B71&lt;&gt;"",IF(INDEX(①職員名簿!G$11:G$110,MATCH(ROW()-1,①職員名簿!AB$11:AB$110,0))&lt;&gt;"",INDEX(①職員名簿!B$11:B$110,MATCH(ROW()-1,①職員名簿!AB$11:AB$110,0)),""),"")</f>
        <v/>
      </c>
      <c r="L71" s="89" t="str">
        <f>IF($B71&lt;&gt;"",IF(INDEX(①職員名簿!H$11:H$110,MATCH(ROW()-1,①職員名簿!AB$11:AB$110,0))&lt;&gt;"",INDEX(①職員名簿!C$11:C$110,MATCH(ROW()-1,①職員名簿!AB$11:AB$110,0)),""),"")</f>
        <v/>
      </c>
      <c r="M71" s="3" t="str">
        <f>IF(②第１号様式の１!AM97="","",②第１号様式の１!AM97)</f>
        <v/>
      </c>
      <c r="N71" s="3" t="str">
        <f>IF(②第１号様式の１!AN97="","",②第１号様式の１!AN97)</f>
        <v/>
      </c>
    </row>
    <row r="72" spans="1:14" x14ac:dyDescent="0.4">
      <c r="A72" s="3">
        <v>71</v>
      </c>
      <c r="B72" s="3" t="str">
        <f>IF(②第１号様式の１!$C98="","",②第１号様式の１!$C98)</f>
        <v/>
      </c>
      <c r="C72" s="86" t="str">
        <f>IF(②第１号様式の１!$C98="","",②第１号様式の１!$J98)</f>
        <v/>
      </c>
      <c r="D72" s="65" t="str">
        <f>IF(②第１号様式の１!$C98="","",②第１号様式の１!$P98)</f>
        <v/>
      </c>
      <c r="E72" s="87" t="str">
        <f>IF(②第１号様式の１!$C98="","",②第１号様式の１!$U98)</f>
        <v/>
      </c>
      <c r="F72" s="87" t="str">
        <f>IF(②第１号様式の１!$C98="","",②第１号様式の１!$X98)</f>
        <v/>
      </c>
      <c r="G72" s="87" t="str">
        <f>IF(②第１号様式の１!$C98="","",②第１号様式の１!$AA98)</f>
        <v/>
      </c>
      <c r="H72" s="87" t="str">
        <f>IF(②第１号様式の１!$C98="","",②第１号様式の１!$AD98)</f>
        <v/>
      </c>
      <c r="I72" s="87" t="str">
        <f>IF(②第１号様式の１!$C98="","",②第１号様式の１!$AG98)</f>
        <v/>
      </c>
      <c r="J72" s="87" t="str">
        <f>IF(②第１号様式の１!$C98="","",②第１号様式の１!$AJ98)</f>
        <v/>
      </c>
      <c r="K72" s="88" t="str">
        <f>IF($B72&lt;&gt;"",IF(INDEX(①職員名簿!G$11:G$110,MATCH(ROW()-1,①職員名簿!AB$11:AB$110,0))&lt;&gt;"",INDEX(①職員名簿!B$11:B$110,MATCH(ROW()-1,①職員名簿!AB$11:AB$110,0)),""),"")</f>
        <v/>
      </c>
      <c r="L72" s="89" t="str">
        <f>IF($B72&lt;&gt;"",IF(INDEX(①職員名簿!H$11:H$110,MATCH(ROW()-1,①職員名簿!AB$11:AB$110,0))&lt;&gt;"",INDEX(①職員名簿!C$11:C$110,MATCH(ROW()-1,①職員名簿!AB$11:AB$110,0)),""),"")</f>
        <v/>
      </c>
      <c r="M72" s="3" t="str">
        <f>IF(②第１号様式の１!AM98="","",②第１号様式の１!AM98)</f>
        <v/>
      </c>
      <c r="N72" s="3" t="str">
        <f>IF(②第１号様式の１!AN98="","",②第１号様式の１!AN98)</f>
        <v/>
      </c>
    </row>
    <row r="73" spans="1:14" x14ac:dyDescent="0.4">
      <c r="A73" s="3">
        <v>72</v>
      </c>
      <c r="B73" s="3" t="str">
        <f>IF(②第１号様式の１!$C99="","",②第１号様式の１!$C99)</f>
        <v/>
      </c>
      <c r="C73" s="86" t="str">
        <f>IF(②第１号様式の１!$C99="","",②第１号様式の１!$J99)</f>
        <v/>
      </c>
      <c r="D73" s="65" t="str">
        <f>IF(②第１号様式の１!$C99="","",②第１号様式の１!$P99)</f>
        <v/>
      </c>
      <c r="E73" s="87" t="str">
        <f>IF(②第１号様式の１!$C99="","",②第１号様式の１!$U99)</f>
        <v/>
      </c>
      <c r="F73" s="87" t="str">
        <f>IF(②第１号様式の１!$C99="","",②第１号様式の１!$X99)</f>
        <v/>
      </c>
      <c r="G73" s="87" t="str">
        <f>IF(②第１号様式の１!$C99="","",②第１号様式の１!$AA99)</f>
        <v/>
      </c>
      <c r="H73" s="87" t="str">
        <f>IF(②第１号様式の１!$C99="","",②第１号様式の１!$AD99)</f>
        <v/>
      </c>
      <c r="I73" s="87" t="str">
        <f>IF(②第１号様式の１!$C99="","",②第１号様式の１!$AG99)</f>
        <v/>
      </c>
      <c r="J73" s="87" t="str">
        <f>IF(②第１号様式の１!$C99="","",②第１号様式の１!$AJ99)</f>
        <v/>
      </c>
      <c r="K73" s="88" t="str">
        <f>IF($B73&lt;&gt;"",IF(INDEX(①職員名簿!G$11:G$110,MATCH(ROW()-1,①職員名簿!AB$11:AB$110,0))&lt;&gt;"",INDEX(①職員名簿!B$11:B$110,MATCH(ROW()-1,①職員名簿!AB$11:AB$110,0)),""),"")</f>
        <v/>
      </c>
      <c r="L73" s="89" t="str">
        <f>IF($B73&lt;&gt;"",IF(INDEX(①職員名簿!H$11:H$110,MATCH(ROW()-1,①職員名簿!AB$11:AB$110,0))&lt;&gt;"",INDEX(①職員名簿!C$11:C$110,MATCH(ROW()-1,①職員名簿!AB$11:AB$110,0)),""),"")</f>
        <v/>
      </c>
      <c r="M73" s="3" t="str">
        <f>IF(②第１号様式の１!AM99="","",②第１号様式の１!AM99)</f>
        <v/>
      </c>
      <c r="N73" s="3" t="str">
        <f>IF(②第１号様式の１!AN99="","",②第１号様式の１!AN99)</f>
        <v/>
      </c>
    </row>
    <row r="74" spans="1:14" x14ac:dyDescent="0.4">
      <c r="A74" s="3">
        <v>73</v>
      </c>
      <c r="B74" s="3" t="str">
        <f>IF(②第１号様式の１!$C100="","",②第１号様式の１!$C100)</f>
        <v/>
      </c>
      <c r="C74" s="86" t="str">
        <f>IF(②第１号様式の１!$C100="","",②第１号様式の１!$J100)</f>
        <v/>
      </c>
      <c r="D74" s="65" t="str">
        <f>IF(②第１号様式の１!$C100="","",②第１号様式の１!$P100)</f>
        <v/>
      </c>
      <c r="E74" s="87" t="str">
        <f>IF(②第１号様式の１!$C100="","",②第１号様式の１!$U100)</f>
        <v/>
      </c>
      <c r="F74" s="87" t="str">
        <f>IF(②第１号様式の１!$C100="","",②第１号様式の１!$X100)</f>
        <v/>
      </c>
      <c r="G74" s="87" t="str">
        <f>IF(②第１号様式の１!$C100="","",②第１号様式の１!$AA100)</f>
        <v/>
      </c>
      <c r="H74" s="87" t="str">
        <f>IF(②第１号様式の１!$C100="","",②第１号様式の１!$AD100)</f>
        <v/>
      </c>
      <c r="I74" s="87" t="str">
        <f>IF(②第１号様式の１!$C100="","",②第１号様式の１!$AG100)</f>
        <v/>
      </c>
      <c r="J74" s="87" t="str">
        <f>IF(②第１号様式の１!$C100="","",②第１号様式の１!$AJ100)</f>
        <v/>
      </c>
      <c r="K74" s="88" t="str">
        <f>IF($B74&lt;&gt;"",IF(INDEX(①職員名簿!G$11:G$110,MATCH(ROW()-1,①職員名簿!AB$11:AB$110,0))&lt;&gt;"",INDEX(①職員名簿!B$11:B$110,MATCH(ROW()-1,①職員名簿!AB$11:AB$110,0)),""),"")</f>
        <v/>
      </c>
      <c r="L74" s="89" t="str">
        <f>IF($B74&lt;&gt;"",IF(INDEX(①職員名簿!H$11:H$110,MATCH(ROW()-1,①職員名簿!AB$11:AB$110,0))&lt;&gt;"",INDEX(①職員名簿!C$11:C$110,MATCH(ROW()-1,①職員名簿!AB$11:AB$110,0)),""),"")</f>
        <v/>
      </c>
      <c r="M74" s="3" t="str">
        <f>IF(②第１号様式の１!AM100="","",②第１号様式の１!AM100)</f>
        <v/>
      </c>
      <c r="N74" s="3" t="str">
        <f>IF(②第１号様式の１!AN100="","",②第１号様式の１!AN100)</f>
        <v/>
      </c>
    </row>
    <row r="75" spans="1:14" x14ac:dyDescent="0.4">
      <c r="A75" s="3">
        <v>74</v>
      </c>
      <c r="B75" s="3" t="str">
        <f>IF(②第１号様式の１!$C101="","",②第１号様式の１!$C101)</f>
        <v/>
      </c>
      <c r="C75" s="86" t="str">
        <f>IF(②第１号様式の１!$C101="","",②第１号様式の１!$J101)</f>
        <v/>
      </c>
      <c r="D75" s="65" t="str">
        <f>IF(②第１号様式の１!$C101="","",②第１号様式の１!$P101)</f>
        <v/>
      </c>
      <c r="E75" s="87" t="str">
        <f>IF(②第１号様式の１!$C101="","",②第１号様式の１!$U101)</f>
        <v/>
      </c>
      <c r="F75" s="87" t="str">
        <f>IF(②第１号様式の１!$C101="","",②第１号様式の１!$X101)</f>
        <v/>
      </c>
      <c r="G75" s="87" t="str">
        <f>IF(②第１号様式の１!$C101="","",②第１号様式の１!$AA101)</f>
        <v/>
      </c>
      <c r="H75" s="87" t="str">
        <f>IF(②第１号様式の１!$C101="","",②第１号様式の１!$AD101)</f>
        <v/>
      </c>
      <c r="I75" s="87" t="str">
        <f>IF(②第１号様式の１!$C101="","",②第１号様式の１!$AG101)</f>
        <v/>
      </c>
      <c r="J75" s="87" t="str">
        <f>IF(②第１号様式の１!$C101="","",②第１号様式の１!$AJ101)</f>
        <v/>
      </c>
      <c r="K75" s="88" t="str">
        <f>IF($B75&lt;&gt;"",IF(INDEX(①職員名簿!G$11:G$110,MATCH(ROW()-1,①職員名簿!AB$11:AB$110,0))&lt;&gt;"",INDEX(①職員名簿!B$11:B$110,MATCH(ROW()-1,①職員名簿!AB$11:AB$110,0)),""),"")</f>
        <v/>
      </c>
      <c r="L75" s="89" t="str">
        <f>IF($B75&lt;&gt;"",IF(INDEX(①職員名簿!H$11:H$110,MATCH(ROW()-1,①職員名簿!AB$11:AB$110,0))&lt;&gt;"",INDEX(①職員名簿!C$11:C$110,MATCH(ROW()-1,①職員名簿!AB$11:AB$110,0)),""),"")</f>
        <v/>
      </c>
      <c r="M75" s="3" t="str">
        <f>IF(②第１号様式の１!AM101="","",②第１号様式の１!AM101)</f>
        <v/>
      </c>
      <c r="N75" s="3" t="str">
        <f>IF(②第１号様式の１!AN101="","",②第１号様式の１!AN101)</f>
        <v/>
      </c>
    </row>
    <row r="76" spans="1:14" x14ac:dyDescent="0.4">
      <c r="A76" s="3">
        <v>75</v>
      </c>
      <c r="B76" s="3" t="str">
        <f>IF(②第１号様式の１!$C102="","",②第１号様式の１!$C102)</f>
        <v/>
      </c>
      <c r="C76" s="86" t="str">
        <f>IF(②第１号様式の１!$C102="","",②第１号様式の１!$J102)</f>
        <v/>
      </c>
      <c r="D76" s="65" t="str">
        <f>IF(②第１号様式の１!$C102="","",②第１号様式の１!$P102)</f>
        <v/>
      </c>
      <c r="E76" s="87" t="str">
        <f>IF(②第１号様式の１!$C102="","",②第１号様式の１!$U102)</f>
        <v/>
      </c>
      <c r="F76" s="87" t="str">
        <f>IF(②第１号様式の１!$C102="","",②第１号様式の１!$X102)</f>
        <v/>
      </c>
      <c r="G76" s="87" t="str">
        <f>IF(②第１号様式の１!$C102="","",②第１号様式の１!$AA102)</f>
        <v/>
      </c>
      <c r="H76" s="87" t="str">
        <f>IF(②第１号様式の１!$C102="","",②第１号様式の１!$AD102)</f>
        <v/>
      </c>
      <c r="I76" s="87" t="str">
        <f>IF(②第１号様式の１!$C102="","",②第１号様式の１!$AG102)</f>
        <v/>
      </c>
      <c r="J76" s="87" t="str">
        <f>IF(②第１号様式の１!$C102="","",②第１号様式の１!$AJ102)</f>
        <v/>
      </c>
      <c r="K76" s="88" t="str">
        <f>IF($B76&lt;&gt;"",IF(INDEX(①職員名簿!G$11:G$110,MATCH(ROW()-1,①職員名簿!AB$11:AB$110,0))&lt;&gt;"",INDEX(①職員名簿!B$11:B$110,MATCH(ROW()-1,①職員名簿!AB$11:AB$110,0)),""),"")</f>
        <v/>
      </c>
      <c r="L76" s="89" t="str">
        <f>IF($B76&lt;&gt;"",IF(INDEX(①職員名簿!H$11:H$110,MATCH(ROW()-1,①職員名簿!AB$11:AB$110,0))&lt;&gt;"",INDEX(①職員名簿!C$11:C$110,MATCH(ROW()-1,①職員名簿!AB$11:AB$110,0)),""),"")</f>
        <v/>
      </c>
      <c r="M76" s="3" t="str">
        <f>IF(②第１号様式の１!AM102="","",②第１号様式の１!AM102)</f>
        <v/>
      </c>
      <c r="N76" s="3" t="str">
        <f>IF(②第１号様式の１!AN102="","",②第１号様式の１!AN102)</f>
        <v/>
      </c>
    </row>
  </sheetData>
  <sheetProtection algorithmName="SHA-512" hashValue="2aBova61fp7hGiRwcUaabd9guJwUJjO0cM5gT0WiBwdh4nZXhayKfdNmqsuXYUx38Ll65lgFUkUURLtPbvIRhw==" saltValue="3PF4kFEMSA64ABl92EODug==" spinCount="100000" sheet="1" objects="1" scenarios="1"/>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767" priority="30">
      <formula>AND($I31&lt;&gt;"",$AT31="")</formula>
    </cfRule>
  </conditionalFormatting>
  <conditionalFormatting sqref="AI33">
    <cfRule type="expression" dxfId="766" priority="29">
      <formula>AND($I$31&lt;&gt;"",$AI$33="")</formula>
    </cfRule>
  </conditionalFormatting>
  <conditionalFormatting sqref="I33 I38 I43 I48 I53 I58 I63 I68">
    <cfRule type="expression" dxfId="765" priority="31">
      <formula>AND($I31&lt;&gt;"",$I33="")</formula>
    </cfRule>
  </conditionalFormatting>
  <conditionalFormatting sqref="AI38 AI43 AI48 AI53 AI58 AI63 AI68">
    <cfRule type="expression" dxfId="764" priority="33">
      <formula>AND($I36&lt;&gt;"",$AI38="")</formula>
    </cfRule>
    <cfRule type="expression" dxfId="763" priority="34">
      <formula>IF(AND($I36&lt;&gt;"",AI38&lt;&gt;"",$V33&lt;=$AI38),TRUE,FALSE)</formula>
    </cfRule>
  </conditionalFormatting>
  <conditionalFormatting sqref="V33 V38 V43 V48 V53 V58 V63">
    <cfRule type="expression" dxfId="762" priority="35">
      <formula>AND($I31&lt;&gt;"",$V33="")</formula>
    </cfRule>
    <cfRule type="expression" dxfId="761" priority="36">
      <formula>IF(AND($I36&lt;&gt;"",$AI38&lt;&gt;"",$V33&lt;=$AI38),TRUE,FALSE)</formula>
    </cfRule>
  </conditionalFormatting>
  <conditionalFormatting sqref="AT76">
    <cfRule type="expression" dxfId="760" priority="25">
      <formula>AND($I76&lt;&gt;"",$AT76="")</formula>
    </cfRule>
  </conditionalFormatting>
  <conditionalFormatting sqref="I78">
    <cfRule type="expression" dxfId="759" priority="26">
      <formula>AND($I76&lt;&gt;"",$I78="")</formula>
    </cfRule>
  </conditionalFormatting>
  <conditionalFormatting sqref="AI78">
    <cfRule type="expression" dxfId="758" priority="27">
      <formula>AND($I76&lt;&gt;"",$AI78="")</formula>
    </cfRule>
    <cfRule type="expression" dxfId="757" priority="28">
      <formula>IF(AND($I76&lt;&gt;"",AI78&lt;&gt;"",$V68&lt;=$AI78),TRUE,FALSE)</formula>
    </cfRule>
  </conditionalFormatting>
  <conditionalFormatting sqref="AT101">
    <cfRule type="expression" dxfId="756" priority="21">
      <formula>AND($I101&lt;&gt;"",$AT101="")</formula>
    </cfRule>
  </conditionalFormatting>
  <conditionalFormatting sqref="I103">
    <cfRule type="expression" dxfId="755" priority="22">
      <formula>AND($I101&lt;&gt;"",$I103="")</formula>
    </cfRule>
  </conditionalFormatting>
  <conditionalFormatting sqref="AI103">
    <cfRule type="expression" dxfId="754" priority="23">
      <formula>AND($I101&lt;&gt;"",$AI103="")</formula>
    </cfRule>
    <cfRule type="expression" dxfId="753" priority="24">
      <formula>IF(AND($I101&lt;&gt;"",AI103&lt;&gt;"",$V78&lt;=$AI103),TRUE,FALSE)</formula>
    </cfRule>
  </conditionalFormatting>
  <conditionalFormatting sqref="AT96">
    <cfRule type="expression" dxfId="752" priority="17">
      <formula>AND($I96&lt;&gt;"",$AT96="")</formula>
    </cfRule>
  </conditionalFormatting>
  <conditionalFormatting sqref="I98">
    <cfRule type="expression" dxfId="751" priority="18">
      <formula>AND($I96&lt;&gt;"",$I98="")</formula>
    </cfRule>
  </conditionalFormatting>
  <conditionalFormatting sqref="AI98">
    <cfRule type="expression" dxfId="750" priority="19">
      <formula>AND($I96&lt;&gt;"",$AI98="")</formula>
    </cfRule>
    <cfRule type="expression" dxfId="749" priority="20">
      <formula>IF(AND($I96&lt;&gt;"",AI98&lt;&gt;"",$V78&lt;=$AI98),TRUE,FALSE)</formula>
    </cfRule>
  </conditionalFormatting>
  <conditionalFormatting sqref="AT91">
    <cfRule type="expression" dxfId="748" priority="13">
      <formula>AND($I91&lt;&gt;"",$AT91="")</formula>
    </cfRule>
  </conditionalFormatting>
  <conditionalFormatting sqref="I93">
    <cfRule type="expression" dxfId="747" priority="14">
      <formula>AND($I91&lt;&gt;"",$I93="")</formula>
    </cfRule>
  </conditionalFormatting>
  <conditionalFormatting sqref="AI93">
    <cfRule type="expression" dxfId="746" priority="15">
      <formula>AND($I91&lt;&gt;"",$AI93="")</formula>
    </cfRule>
    <cfRule type="expression" dxfId="745" priority="16">
      <formula>IF(AND($I91&lt;&gt;"",AI93&lt;&gt;"",$V78&lt;=$AI93),TRUE,FALSE)</formula>
    </cfRule>
  </conditionalFormatting>
  <conditionalFormatting sqref="AT86">
    <cfRule type="expression" dxfId="744" priority="9">
      <formula>AND($I86&lt;&gt;"",$AT86="")</formula>
    </cfRule>
  </conditionalFormatting>
  <conditionalFormatting sqref="I88">
    <cfRule type="expression" dxfId="743" priority="10">
      <formula>AND($I86&lt;&gt;"",$I88="")</formula>
    </cfRule>
  </conditionalFormatting>
  <conditionalFormatting sqref="AI88">
    <cfRule type="expression" dxfId="742" priority="11">
      <formula>AND($I86&lt;&gt;"",$AI88="")</formula>
    </cfRule>
    <cfRule type="expression" dxfId="741" priority="12">
      <formula>IF(AND($I86&lt;&gt;"",AI88&lt;&gt;"",$V78&lt;=$AI88),TRUE,FALSE)</formula>
    </cfRule>
  </conditionalFormatting>
  <conditionalFormatting sqref="AT81">
    <cfRule type="expression" dxfId="740" priority="5">
      <formula>AND($I81&lt;&gt;"",$AT81="")</formula>
    </cfRule>
  </conditionalFormatting>
  <conditionalFormatting sqref="I83">
    <cfRule type="expression" dxfId="739" priority="6">
      <formula>AND($I81&lt;&gt;"",$I83="")</formula>
    </cfRule>
  </conditionalFormatting>
  <conditionalFormatting sqref="AI83">
    <cfRule type="expression" dxfId="738" priority="7">
      <formula>AND($I81&lt;&gt;"",$AI83="")</formula>
    </cfRule>
    <cfRule type="expression" dxfId="737" priority="8">
      <formula>IF(AND($I81&lt;&gt;"",AI83&lt;&gt;"",$V78&lt;=$AI83),TRUE,FALSE)</formula>
    </cfRule>
  </conditionalFormatting>
  <conditionalFormatting sqref="AT71">
    <cfRule type="expression" dxfId="736" priority="1">
      <formula>AND($I71&lt;&gt;"",$AT71="")</formula>
    </cfRule>
  </conditionalFormatting>
  <conditionalFormatting sqref="I73">
    <cfRule type="expression" dxfId="735" priority="2">
      <formula>AND($I71&lt;&gt;"",$I73="")</formula>
    </cfRule>
  </conditionalFormatting>
  <conditionalFormatting sqref="AI73">
    <cfRule type="expression" dxfId="734" priority="3">
      <formula>AND($I71&lt;&gt;"",$AI73="")</formula>
    </cfRule>
    <cfRule type="expression" dxfId="733" priority="4">
      <formula>IF(AND($I71&lt;&gt;"",AI73&lt;&gt;"",$V63&lt;=$AI73),TRUE,FALSE)</formula>
    </cfRule>
  </conditionalFormatting>
  <conditionalFormatting sqref="V68">
    <cfRule type="expression" dxfId="732" priority="37">
      <formula>AND($I66&lt;&gt;"",$V68="")</formula>
    </cfRule>
    <cfRule type="expression" dxfId="731" priority="38">
      <formula>IF(AND(#REF!&lt;&gt;"",#REF!&lt;&gt;"",$V68&lt;=#REF!),TRUE,FALSE)</formula>
    </cfRule>
  </conditionalFormatting>
  <conditionalFormatting sqref="V78 V83 V73">
    <cfRule type="expression" dxfId="730" priority="39">
      <formula>AND($I71&lt;&gt;"",$V73="")</formula>
    </cfRule>
    <cfRule type="expression" dxfId="729" priority="40">
      <formula>IF(AND(#REF!&lt;&gt;"",#REF!&lt;&gt;"",$V73&lt;=#REF!),TRUE,FALSE)</formula>
    </cfRule>
  </conditionalFormatting>
  <conditionalFormatting sqref="V103">
    <cfRule type="expression" dxfId="728" priority="41">
      <formula>AND($I101&lt;&gt;"",$V103="")</formula>
    </cfRule>
    <cfRule type="expression" dxfId="727" priority="42">
      <formula>IF(AND(#REF!&lt;&gt;"",#REF!&lt;&gt;"",$V103&lt;=#REF!),TRUE,FALSE)</formula>
    </cfRule>
  </conditionalFormatting>
  <conditionalFormatting sqref="V98">
    <cfRule type="expression" dxfId="726" priority="43">
      <formula>AND($I96&lt;&gt;"",$V98="")</formula>
    </cfRule>
    <cfRule type="expression" dxfId="725" priority="44">
      <formula>IF(AND(#REF!&lt;&gt;"",#REF!&lt;&gt;"",$V98&lt;=#REF!),TRUE,FALSE)</formula>
    </cfRule>
  </conditionalFormatting>
  <conditionalFormatting sqref="V93">
    <cfRule type="expression" dxfId="724" priority="45">
      <formula>AND($I91&lt;&gt;"",$V93="")</formula>
    </cfRule>
    <cfRule type="expression" dxfId="723" priority="46">
      <formula>IF(AND(#REF!&lt;&gt;"",#REF!&lt;&gt;"",$V93&lt;=#REF!),TRUE,FALSE)</formula>
    </cfRule>
  </conditionalFormatting>
  <conditionalFormatting sqref="V88">
    <cfRule type="expression" dxfId="722" priority="47">
      <formula>AND($I86&lt;&gt;"",$V88="")</formula>
    </cfRule>
    <cfRule type="expression" dxfId="721"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2363A1CD-C52C-4B83-971F-09862A841846}">
            <xm:f>IF(AND($I31&lt;&gt;"",AI33&lt;&gt;"",マスタ!$F$6&lt;=$AI33),TRUE,FALSE)</xm:f>
            <x14:dxf>
              <fill>
                <patternFill>
                  <bgColor rgb="FFFF6600"/>
                </patternFill>
              </fill>
            </x14:dxf>
          </x14:cfRule>
          <xm:sqref>AI33:AQ34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719" priority="30">
      <formula>AND($I31&lt;&gt;"",$AT31="")</formula>
    </cfRule>
  </conditionalFormatting>
  <conditionalFormatting sqref="AI33">
    <cfRule type="expression" dxfId="718" priority="29">
      <formula>AND($I$31&lt;&gt;"",$AI$33="")</formula>
    </cfRule>
  </conditionalFormatting>
  <conditionalFormatting sqref="I33 I38 I43 I48 I53 I58 I63 I68">
    <cfRule type="expression" dxfId="717" priority="31">
      <formula>AND($I31&lt;&gt;"",$I33="")</formula>
    </cfRule>
  </conditionalFormatting>
  <conditionalFormatting sqref="AI38 AI43 AI48 AI53 AI58 AI63 AI68">
    <cfRule type="expression" dxfId="716" priority="33">
      <formula>AND($I36&lt;&gt;"",$AI38="")</formula>
    </cfRule>
    <cfRule type="expression" dxfId="715" priority="34">
      <formula>IF(AND($I36&lt;&gt;"",AI38&lt;&gt;"",$V33&lt;=$AI38),TRUE,FALSE)</formula>
    </cfRule>
  </conditionalFormatting>
  <conditionalFormatting sqref="V33 V38 V43 V48 V53 V58 V63">
    <cfRule type="expression" dxfId="714" priority="35">
      <formula>AND($I31&lt;&gt;"",$V33="")</formula>
    </cfRule>
    <cfRule type="expression" dxfId="713" priority="36">
      <formula>IF(AND($I36&lt;&gt;"",$AI38&lt;&gt;"",$V33&lt;=$AI38),TRUE,FALSE)</formula>
    </cfRule>
  </conditionalFormatting>
  <conditionalFormatting sqref="AT76">
    <cfRule type="expression" dxfId="712" priority="25">
      <formula>AND($I76&lt;&gt;"",$AT76="")</formula>
    </cfRule>
  </conditionalFormatting>
  <conditionalFormatting sqref="I78">
    <cfRule type="expression" dxfId="711" priority="26">
      <formula>AND($I76&lt;&gt;"",$I78="")</formula>
    </cfRule>
  </conditionalFormatting>
  <conditionalFormatting sqref="AI78">
    <cfRule type="expression" dxfId="710" priority="27">
      <formula>AND($I76&lt;&gt;"",$AI78="")</formula>
    </cfRule>
    <cfRule type="expression" dxfId="709" priority="28">
      <formula>IF(AND($I76&lt;&gt;"",AI78&lt;&gt;"",$V68&lt;=$AI78),TRUE,FALSE)</formula>
    </cfRule>
  </conditionalFormatting>
  <conditionalFormatting sqref="AT101">
    <cfRule type="expression" dxfId="708" priority="21">
      <formula>AND($I101&lt;&gt;"",$AT101="")</formula>
    </cfRule>
  </conditionalFormatting>
  <conditionalFormatting sqref="I103">
    <cfRule type="expression" dxfId="707" priority="22">
      <formula>AND($I101&lt;&gt;"",$I103="")</formula>
    </cfRule>
  </conditionalFormatting>
  <conditionalFormatting sqref="AI103">
    <cfRule type="expression" dxfId="706" priority="23">
      <formula>AND($I101&lt;&gt;"",$AI103="")</formula>
    </cfRule>
    <cfRule type="expression" dxfId="705" priority="24">
      <formula>IF(AND($I101&lt;&gt;"",AI103&lt;&gt;"",$V78&lt;=$AI103),TRUE,FALSE)</formula>
    </cfRule>
  </conditionalFormatting>
  <conditionalFormatting sqref="AT96">
    <cfRule type="expression" dxfId="704" priority="17">
      <formula>AND($I96&lt;&gt;"",$AT96="")</formula>
    </cfRule>
  </conditionalFormatting>
  <conditionalFormatting sqref="I98">
    <cfRule type="expression" dxfId="703" priority="18">
      <formula>AND($I96&lt;&gt;"",$I98="")</formula>
    </cfRule>
  </conditionalFormatting>
  <conditionalFormatting sqref="AI98">
    <cfRule type="expression" dxfId="702" priority="19">
      <formula>AND($I96&lt;&gt;"",$AI98="")</formula>
    </cfRule>
    <cfRule type="expression" dxfId="701" priority="20">
      <formula>IF(AND($I96&lt;&gt;"",AI98&lt;&gt;"",$V78&lt;=$AI98),TRUE,FALSE)</formula>
    </cfRule>
  </conditionalFormatting>
  <conditionalFormatting sqref="AT91">
    <cfRule type="expression" dxfId="700" priority="13">
      <formula>AND($I91&lt;&gt;"",$AT91="")</formula>
    </cfRule>
  </conditionalFormatting>
  <conditionalFormatting sqref="I93">
    <cfRule type="expression" dxfId="699" priority="14">
      <formula>AND($I91&lt;&gt;"",$I93="")</formula>
    </cfRule>
  </conditionalFormatting>
  <conditionalFormatting sqref="AI93">
    <cfRule type="expression" dxfId="698" priority="15">
      <formula>AND($I91&lt;&gt;"",$AI93="")</formula>
    </cfRule>
    <cfRule type="expression" dxfId="697" priority="16">
      <formula>IF(AND($I91&lt;&gt;"",AI93&lt;&gt;"",$V78&lt;=$AI93),TRUE,FALSE)</formula>
    </cfRule>
  </conditionalFormatting>
  <conditionalFormatting sqref="AT86">
    <cfRule type="expression" dxfId="696" priority="9">
      <formula>AND($I86&lt;&gt;"",$AT86="")</formula>
    </cfRule>
  </conditionalFormatting>
  <conditionalFormatting sqref="I88">
    <cfRule type="expression" dxfId="695" priority="10">
      <formula>AND($I86&lt;&gt;"",$I88="")</formula>
    </cfRule>
  </conditionalFormatting>
  <conditionalFormatting sqref="AI88">
    <cfRule type="expression" dxfId="694" priority="11">
      <formula>AND($I86&lt;&gt;"",$AI88="")</formula>
    </cfRule>
    <cfRule type="expression" dxfId="693" priority="12">
      <formula>IF(AND($I86&lt;&gt;"",AI88&lt;&gt;"",$V78&lt;=$AI88),TRUE,FALSE)</formula>
    </cfRule>
  </conditionalFormatting>
  <conditionalFormatting sqref="AT81">
    <cfRule type="expression" dxfId="692" priority="5">
      <formula>AND($I81&lt;&gt;"",$AT81="")</formula>
    </cfRule>
  </conditionalFormatting>
  <conditionalFormatting sqref="I83">
    <cfRule type="expression" dxfId="691" priority="6">
      <formula>AND($I81&lt;&gt;"",$I83="")</formula>
    </cfRule>
  </conditionalFormatting>
  <conditionalFormatting sqref="AI83">
    <cfRule type="expression" dxfId="690" priority="7">
      <formula>AND($I81&lt;&gt;"",$AI83="")</formula>
    </cfRule>
    <cfRule type="expression" dxfId="689" priority="8">
      <formula>IF(AND($I81&lt;&gt;"",AI83&lt;&gt;"",$V78&lt;=$AI83),TRUE,FALSE)</formula>
    </cfRule>
  </conditionalFormatting>
  <conditionalFormatting sqref="AT71">
    <cfRule type="expression" dxfId="688" priority="1">
      <formula>AND($I71&lt;&gt;"",$AT71="")</formula>
    </cfRule>
  </conditionalFormatting>
  <conditionalFormatting sqref="I73">
    <cfRule type="expression" dxfId="687" priority="2">
      <formula>AND($I71&lt;&gt;"",$I73="")</formula>
    </cfRule>
  </conditionalFormatting>
  <conditionalFormatting sqref="AI73">
    <cfRule type="expression" dxfId="686" priority="3">
      <formula>AND($I71&lt;&gt;"",$AI73="")</formula>
    </cfRule>
    <cfRule type="expression" dxfId="685" priority="4">
      <formula>IF(AND($I71&lt;&gt;"",AI73&lt;&gt;"",$V63&lt;=$AI73),TRUE,FALSE)</formula>
    </cfRule>
  </conditionalFormatting>
  <conditionalFormatting sqref="V68">
    <cfRule type="expression" dxfId="684" priority="37">
      <formula>AND($I66&lt;&gt;"",$V68="")</formula>
    </cfRule>
    <cfRule type="expression" dxfId="683" priority="38">
      <formula>IF(AND(#REF!&lt;&gt;"",#REF!&lt;&gt;"",$V68&lt;=#REF!),TRUE,FALSE)</formula>
    </cfRule>
  </conditionalFormatting>
  <conditionalFormatting sqref="V78 V83 V73">
    <cfRule type="expression" dxfId="682" priority="39">
      <formula>AND($I71&lt;&gt;"",$V73="")</formula>
    </cfRule>
    <cfRule type="expression" dxfId="681" priority="40">
      <formula>IF(AND(#REF!&lt;&gt;"",#REF!&lt;&gt;"",$V73&lt;=#REF!),TRUE,FALSE)</formula>
    </cfRule>
  </conditionalFormatting>
  <conditionalFormatting sqref="V103">
    <cfRule type="expression" dxfId="680" priority="41">
      <formula>AND($I101&lt;&gt;"",$V103="")</formula>
    </cfRule>
    <cfRule type="expression" dxfId="679" priority="42">
      <formula>IF(AND(#REF!&lt;&gt;"",#REF!&lt;&gt;"",$V103&lt;=#REF!),TRUE,FALSE)</formula>
    </cfRule>
  </conditionalFormatting>
  <conditionalFormatting sqref="V98">
    <cfRule type="expression" dxfId="678" priority="43">
      <formula>AND($I96&lt;&gt;"",$V98="")</formula>
    </cfRule>
    <cfRule type="expression" dxfId="677" priority="44">
      <formula>IF(AND(#REF!&lt;&gt;"",#REF!&lt;&gt;"",$V98&lt;=#REF!),TRUE,FALSE)</formula>
    </cfRule>
  </conditionalFormatting>
  <conditionalFormatting sqref="V93">
    <cfRule type="expression" dxfId="676" priority="45">
      <formula>AND($I91&lt;&gt;"",$V93="")</formula>
    </cfRule>
    <cfRule type="expression" dxfId="675" priority="46">
      <formula>IF(AND(#REF!&lt;&gt;"",#REF!&lt;&gt;"",$V93&lt;=#REF!),TRUE,FALSE)</formula>
    </cfRule>
  </conditionalFormatting>
  <conditionalFormatting sqref="V88">
    <cfRule type="expression" dxfId="674" priority="47">
      <formula>AND($I86&lt;&gt;"",$V88="")</formula>
    </cfRule>
    <cfRule type="expression" dxfId="673"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5EF016BD-D8BE-43FF-A0EA-88DE12A35F5E}">
            <xm:f>IF(AND($I31&lt;&gt;"",AI33&lt;&gt;"",マスタ!$F$6&lt;=$AI33),TRUE,FALSE)</xm:f>
            <x14:dxf>
              <fill>
                <patternFill>
                  <bgColor rgb="FFFF6600"/>
                </patternFill>
              </fill>
            </x14:dxf>
          </x14:cfRule>
          <xm:sqref>AI33:AQ34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671" priority="30">
      <formula>AND($I31&lt;&gt;"",$AT31="")</formula>
    </cfRule>
  </conditionalFormatting>
  <conditionalFormatting sqref="AI33">
    <cfRule type="expression" dxfId="670" priority="29">
      <formula>AND($I$31&lt;&gt;"",$AI$33="")</formula>
    </cfRule>
  </conditionalFormatting>
  <conditionalFormatting sqref="I33 I38 I43 I48 I53 I58 I63 I68">
    <cfRule type="expression" dxfId="669" priority="31">
      <formula>AND($I31&lt;&gt;"",$I33="")</formula>
    </cfRule>
  </conditionalFormatting>
  <conditionalFormatting sqref="AI38 AI43 AI48 AI53 AI58 AI63 AI68">
    <cfRule type="expression" dxfId="668" priority="33">
      <formula>AND($I36&lt;&gt;"",$AI38="")</formula>
    </cfRule>
    <cfRule type="expression" dxfId="667" priority="34">
      <formula>IF(AND($I36&lt;&gt;"",AI38&lt;&gt;"",$V33&lt;=$AI38),TRUE,FALSE)</formula>
    </cfRule>
  </conditionalFormatting>
  <conditionalFormatting sqref="V33 V38 V43 V48 V53 V58 V63">
    <cfRule type="expression" dxfId="666" priority="35">
      <formula>AND($I31&lt;&gt;"",$V33="")</formula>
    </cfRule>
    <cfRule type="expression" dxfId="665" priority="36">
      <formula>IF(AND($I36&lt;&gt;"",$AI38&lt;&gt;"",$V33&lt;=$AI38),TRUE,FALSE)</formula>
    </cfRule>
  </conditionalFormatting>
  <conditionalFormatting sqref="AT76">
    <cfRule type="expression" dxfId="664" priority="25">
      <formula>AND($I76&lt;&gt;"",$AT76="")</formula>
    </cfRule>
  </conditionalFormatting>
  <conditionalFormatting sqref="I78">
    <cfRule type="expression" dxfId="663" priority="26">
      <formula>AND($I76&lt;&gt;"",$I78="")</formula>
    </cfRule>
  </conditionalFormatting>
  <conditionalFormatting sqref="AI78">
    <cfRule type="expression" dxfId="662" priority="27">
      <formula>AND($I76&lt;&gt;"",$AI78="")</formula>
    </cfRule>
    <cfRule type="expression" dxfId="661" priority="28">
      <formula>IF(AND($I76&lt;&gt;"",AI78&lt;&gt;"",$V68&lt;=$AI78),TRUE,FALSE)</formula>
    </cfRule>
  </conditionalFormatting>
  <conditionalFormatting sqref="AT101">
    <cfRule type="expression" dxfId="660" priority="21">
      <formula>AND($I101&lt;&gt;"",$AT101="")</formula>
    </cfRule>
  </conditionalFormatting>
  <conditionalFormatting sqref="I103">
    <cfRule type="expression" dxfId="659" priority="22">
      <formula>AND($I101&lt;&gt;"",$I103="")</formula>
    </cfRule>
  </conditionalFormatting>
  <conditionalFormatting sqref="AI103">
    <cfRule type="expression" dxfId="658" priority="23">
      <formula>AND($I101&lt;&gt;"",$AI103="")</formula>
    </cfRule>
    <cfRule type="expression" dxfId="657" priority="24">
      <formula>IF(AND($I101&lt;&gt;"",AI103&lt;&gt;"",$V78&lt;=$AI103),TRUE,FALSE)</formula>
    </cfRule>
  </conditionalFormatting>
  <conditionalFormatting sqref="AT96">
    <cfRule type="expression" dxfId="656" priority="17">
      <formula>AND($I96&lt;&gt;"",$AT96="")</formula>
    </cfRule>
  </conditionalFormatting>
  <conditionalFormatting sqref="I98">
    <cfRule type="expression" dxfId="655" priority="18">
      <formula>AND($I96&lt;&gt;"",$I98="")</formula>
    </cfRule>
  </conditionalFormatting>
  <conditionalFormatting sqref="AI98">
    <cfRule type="expression" dxfId="654" priority="19">
      <formula>AND($I96&lt;&gt;"",$AI98="")</formula>
    </cfRule>
    <cfRule type="expression" dxfId="653" priority="20">
      <formula>IF(AND($I96&lt;&gt;"",AI98&lt;&gt;"",$V78&lt;=$AI98),TRUE,FALSE)</formula>
    </cfRule>
  </conditionalFormatting>
  <conditionalFormatting sqref="AT91">
    <cfRule type="expression" dxfId="652" priority="13">
      <formula>AND($I91&lt;&gt;"",$AT91="")</formula>
    </cfRule>
  </conditionalFormatting>
  <conditionalFormatting sqref="I93">
    <cfRule type="expression" dxfId="651" priority="14">
      <formula>AND($I91&lt;&gt;"",$I93="")</formula>
    </cfRule>
  </conditionalFormatting>
  <conditionalFormatting sqref="AI93">
    <cfRule type="expression" dxfId="650" priority="15">
      <formula>AND($I91&lt;&gt;"",$AI93="")</formula>
    </cfRule>
    <cfRule type="expression" dxfId="649" priority="16">
      <formula>IF(AND($I91&lt;&gt;"",AI93&lt;&gt;"",$V78&lt;=$AI93),TRUE,FALSE)</formula>
    </cfRule>
  </conditionalFormatting>
  <conditionalFormatting sqref="AT86">
    <cfRule type="expression" dxfId="648" priority="9">
      <formula>AND($I86&lt;&gt;"",$AT86="")</formula>
    </cfRule>
  </conditionalFormatting>
  <conditionalFormatting sqref="I88">
    <cfRule type="expression" dxfId="647" priority="10">
      <formula>AND($I86&lt;&gt;"",$I88="")</formula>
    </cfRule>
  </conditionalFormatting>
  <conditionalFormatting sqref="AI88">
    <cfRule type="expression" dxfId="646" priority="11">
      <formula>AND($I86&lt;&gt;"",$AI88="")</formula>
    </cfRule>
    <cfRule type="expression" dxfId="645" priority="12">
      <formula>IF(AND($I86&lt;&gt;"",AI88&lt;&gt;"",$V78&lt;=$AI88),TRUE,FALSE)</formula>
    </cfRule>
  </conditionalFormatting>
  <conditionalFormatting sqref="AT81">
    <cfRule type="expression" dxfId="644" priority="5">
      <formula>AND($I81&lt;&gt;"",$AT81="")</formula>
    </cfRule>
  </conditionalFormatting>
  <conditionalFormatting sqref="I83">
    <cfRule type="expression" dxfId="643" priority="6">
      <formula>AND($I81&lt;&gt;"",$I83="")</formula>
    </cfRule>
  </conditionalFormatting>
  <conditionalFormatting sqref="AI83">
    <cfRule type="expression" dxfId="642" priority="7">
      <formula>AND($I81&lt;&gt;"",$AI83="")</formula>
    </cfRule>
    <cfRule type="expression" dxfId="641" priority="8">
      <formula>IF(AND($I81&lt;&gt;"",AI83&lt;&gt;"",$V78&lt;=$AI83),TRUE,FALSE)</formula>
    </cfRule>
  </conditionalFormatting>
  <conditionalFormatting sqref="AT71">
    <cfRule type="expression" dxfId="640" priority="1">
      <formula>AND($I71&lt;&gt;"",$AT71="")</formula>
    </cfRule>
  </conditionalFormatting>
  <conditionalFormatting sqref="I73">
    <cfRule type="expression" dxfId="639" priority="2">
      <formula>AND($I71&lt;&gt;"",$I73="")</formula>
    </cfRule>
  </conditionalFormatting>
  <conditionalFormatting sqref="AI73">
    <cfRule type="expression" dxfId="638" priority="3">
      <formula>AND($I71&lt;&gt;"",$AI73="")</formula>
    </cfRule>
    <cfRule type="expression" dxfId="637" priority="4">
      <formula>IF(AND($I71&lt;&gt;"",AI73&lt;&gt;"",$V63&lt;=$AI73),TRUE,FALSE)</formula>
    </cfRule>
  </conditionalFormatting>
  <conditionalFormatting sqref="V68">
    <cfRule type="expression" dxfId="636" priority="37">
      <formula>AND($I66&lt;&gt;"",$V68="")</formula>
    </cfRule>
    <cfRule type="expression" dxfId="635" priority="38">
      <formula>IF(AND(#REF!&lt;&gt;"",#REF!&lt;&gt;"",$V68&lt;=#REF!),TRUE,FALSE)</formula>
    </cfRule>
  </conditionalFormatting>
  <conditionalFormatting sqref="V78 V83 V73">
    <cfRule type="expression" dxfId="634" priority="39">
      <formula>AND($I71&lt;&gt;"",$V73="")</formula>
    </cfRule>
    <cfRule type="expression" dxfId="633" priority="40">
      <formula>IF(AND(#REF!&lt;&gt;"",#REF!&lt;&gt;"",$V73&lt;=#REF!),TRUE,FALSE)</formula>
    </cfRule>
  </conditionalFormatting>
  <conditionalFormatting sqref="V103">
    <cfRule type="expression" dxfId="632" priority="41">
      <formula>AND($I101&lt;&gt;"",$V103="")</formula>
    </cfRule>
    <cfRule type="expression" dxfId="631" priority="42">
      <formula>IF(AND(#REF!&lt;&gt;"",#REF!&lt;&gt;"",$V103&lt;=#REF!),TRUE,FALSE)</formula>
    </cfRule>
  </conditionalFormatting>
  <conditionalFormatting sqref="V98">
    <cfRule type="expression" dxfId="630" priority="43">
      <formula>AND($I96&lt;&gt;"",$V98="")</formula>
    </cfRule>
    <cfRule type="expression" dxfId="629" priority="44">
      <formula>IF(AND(#REF!&lt;&gt;"",#REF!&lt;&gt;"",$V98&lt;=#REF!),TRUE,FALSE)</formula>
    </cfRule>
  </conditionalFormatting>
  <conditionalFormatting sqref="V93">
    <cfRule type="expression" dxfId="628" priority="45">
      <formula>AND($I91&lt;&gt;"",$V93="")</formula>
    </cfRule>
    <cfRule type="expression" dxfId="627" priority="46">
      <formula>IF(AND(#REF!&lt;&gt;"",#REF!&lt;&gt;"",$V93&lt;=#REF!),TRUE,FALSE)</formula>
    </cfRule>
  </conditionalFormatting>
  <conditionalFormatting sqref="V88">
    <cfRule type="expression" dxfId="626" priority="47">
      <formula>AND($I86&lt;&gt;"",$V88="")</formula>
    </cfRule>
    <cfRule type="expression" dxfId="625"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066DA467-1C43-4F68-8CA1-51D79259F2CD}">
            <xm:f>IF(AND($I31&lt;&gt;"",AI33&lt;&gt;"",マスタ!$F$6&lt;=$AI33),TRUE,FALSE)</xm:f>
            <x14:dxf>
              <fill>
                <patternFill>
                  <bgColor rgb="FFFF6600"/>
                </patternFill>
              </fill>
            </x14:dxf>
          </x14:cfRule>
          <xm:sqref>AI33:AQ34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623" priority="30">
      <formula>AND($I31&lt;&gt;"",$AT31="")</formula>
    </cfRule>
  </conditionalFormatting>
  <conditionalFormatting sqref="AI33">
    <cfRule type="expression" dxfId="622" priority="29">
      <formula>AND($I$31&lt;&gt;"",$AI$33="")</formula>
    </cfRule>
  </conditionalFormatting>
  <conditionalFormatting sqref="I33 I38 I43 I48 I53 I58 I63 I68">
    <cfRule type="expression" dxfId="621" priority="31">
      <formula>AND($I31&lt;&gt;"",$I33="")</formula>
    </cfRule>
  </conditionalFormatting>
  <conditionalFormatting sqref="AI38 AI43 AI48 AI53 AI58 AI63 AI68">
    <cfRule type="expression" dxfId="620" priority="33">
      <formula>AND($I36&lt;&gt;"",$AI38="")</formula>
    </cfRule>
    <cfRule type="expression" dxfId="619" priority="34">
      <formula>IF(AND($I36&lt;&gt;"",AI38&lt;&gt;"",$V33&lt;=$AI38),TRUE,FALSE)</formula>
    </cfRule>
  </conditionalFormatting>
  <conditionalFormatting sqref="V33 V38 V43 V48 V53 V58 V63">
    <cfRule type="expression" dxfId="618" priority="35">
      <formula>AND($I31&lt;&gt;"",$V33="")</formula>
    </cfRule>
    <cfRule type="expression" dxfId="617" priority="36">
      <formula>IF(AND($I36&lt;&gt;"",$AI38&lt;&gt;"",$V33&lt;=$AI38),TRUE,FALSE)</formula>
    </cfRule>
  </conditionalFormatting>
  <conditionalFormatting sqref="AT76">
    <cfRule type="expression" dxfId="616" priority="25">
      <formula>AND($I76&lt;&gt;"",$AT76="")</formula>
    </cfRule>
  </conditionalFormatting>
  <conditionalFormatting sqref="I78">
    <cfRule type="expression" dxfId="615" priority="26">
      <formula>AND($I76&lt;&gt;"",$I78="")</formula>
    </cfRule>
  </conditionalFormatting>
  <conditionalFormatting sqref="AI78">
    <cfRule type="expression" dxfId="614" priority="27">
      <formula>AND($I76&lt;&gt;"",$AI78="")</formula>
    </cfRule>
    <cfRule type="expression" dxfId="613" priority="28">
      <formula>IF(AND($I76&lt;&gt;"",AI78&lt;&gt;"",$V68&lt;=$AI78),TRUE,FALSE)</formula>
    </cfRule>
  </conditionalFormatting>
  <conditionalFormatting sqref="AT101">
    <cfRule type="expression" dxfId="612" priority="21">
      <formula>AND($I101&lt;&gt;"",$AT101="")</formula>
    </cfRule>
  </conditionalFormatting>
  <conditionalFormatting sqref="I103">
    <cfRule type="expression" dxfId="611" priority="22">
      <formula>AND($I101&lt;&gt;"",$I103="")</formula>
    </cfRule>
  </conditionalFormatting>
  <conditionalFormatting sqref="AI103">
    <cfRule type="expression" dxfId="610" priority="23">
      <formula>AND($I101&lt;&gt;"",$AI103="")</formula>
    </cfRule>
    <cfRule type="expression" dxfId="609" priority="24">
      <formula>IF(AND($I101&lt;&gt;"",AI103&lt;&gt;"",$V78&lt;=$AI103),TRUE,FALSE)</formula>
    </cfRule>
  </conditionalFormatting>
  <conditionalFormatting sqref="AT96">
    <cfRule type="expression" dxfId="608" priority="17">
      <formula>AND($I96&lt;&gt;"",$AT96="")</formula>
    </cfRule>
  </conditionalFormatting>
  <conditionalFormatting sqref="I98">
    <cfRule type="expression" dxfId="607" priority="18">
      <formula>AND($I96&lt;&gt;"",$I98="")</formula>
    </cfRule>
  </conditionalFormatting>
  <conditionalFormatting sqref="AI98">
    <cfRule type="expression" dxfId="606" priority="19">
      <formula>AND($I96&lt;&gt;"",$AI98="")</formula>
    </cfRule>
    <cfRule type="expression" dxfId="605" priority="20">
      <formula>IF(AND($I96&lt;&gt;"",AI98&lt;&gt;"",$V78&lt;=$AI98),TRUE,FALSE)</formula>
    </cfRule>
  </conditionalFormatting>
  <conditionalFormatting sqref="AT91">
    <cfRule type="expression" dxfId="604" priority="13">
      <formula>AND($I91&lt;&gt;"",$AT91="")</formula>
    </cfRule>
  </conditionalFormatting>
  <conditionalFormatting sqref="I93">
    <cfRule type="expression" dxfId="603" priority="14">
      <formula>AND($I91&lt;&gt;"",$I93="")</formula>
    </cfRule>
  </conditionalFormatting>
  <conditionalFormatting sqref="AI93">
    <cfRule type="expression" dxfId="602" priority="15">
      <formula>AND($I91&lt;&gt;"",$AI93="")</formula>
    </cfRule>
    <cfRule type="expression" dxfId="601" priority="16">
      <formula>IF(AND($I91&lt;&gt;"",AI93&lt;&gt;"",$V78&lt;=$AI93),TRUE,FALSE)</formula>
    </cfRule>
  </conditionalFormatting>
  <conditionalFormatting sqref="AT86">
    <cfRule type="expression" dxfId="600" priority="9">
      <formula>AND($I86&lt;&gt;"",$AT86="")</formula>
    </cfRule>
  </conditionalFormatting>
  <conditionalFormatting sqref="I88">
    <cfRule type="expression" dxfId="599" priority="10">
      <formula>AND($I86&lt;&gt;"",$I88="")</formula>
    </cfRule>
  </conditionalFormatting>
  <conditionalFormatting sqref="AI88">
    <cfRule type="expression" dxfId="598" priority="11">
      <formula>AND($I86&lt;&gt;"",$AI88="")</formula>
    </cfRule>
    <cfRule type="expression" dxfId="597" priority="12">
      <formula>IF(AND($I86&lt;&gt;"",AI88&lt;&gt;"",$V78&lt;=$AI88),TRUE,FALSE)</formula>
    </cfRule>
  </conditionalFormatting>
  <conditionalFormatting sqref="AT81">
    <cfRule type="expression" dxfId="596" priority="5">
      <formula>AND($I81&lt;&gt;"",$AT81="")</formula>
    </cfRule>
  </conditionalFormatting>
  <conditionalFormatting sqref="I83">
    <cfRule type="expression" dxfId="595" priority="6">
      <formula>AND($I81&lt;&gt;"",$I83="")</formula>
    </cfRule>
  </conditionalFormatting>
  <conditionalFormatting sqref="AI83">
    <cfRule type="expression" dxfId="594" priority="7">
      <formula>AND($I81&lt;&gt;"",$AI83="")</formula>
    </cfRule>
    <cfRule type="expression" dxfId="593" priority="8">
      <formula>IF(AND($I81&lt;&gt;"",AI83&lt;&gt;"",$V78&lt;=$AI83),TRUE,FALSE)</formula>
    </cfRule>
  </conditionalFormatting>
  <conditionalFormatting sqref="AT71">
    <cfRule type="expression" dxfId="592" priority="1">
      <formula>AND($I71&lt;&gt;"",$AT71="")</formula>
    </cfRule>
  </conditionalFormatting>
  <conditionalFormatting sqref="I73">
    <cfRule type="expression" dxfId="591" priority="2">
      <formula>AND($I71&lt;&gt;"",$I73="")</formula>
    </cfRule>
  </conditionalFormatting>
  <conditionalFormatting sqref="AI73">
    <cfRule type="expression" dxfId="590" priority="3">
      <formula>AND($I71&lt;&gt;"",$AI73="")</formula>
    </cfRule>
    <cfRule type="expression" dxfId="589" priority="4">
      <formula>IF(AND($I71&lt;&gt;"",AI73&lt;&gt;"",$V63&lt;=$AI73),TRUE,FALSE)</formula>
    </cfRule>
  </conditionalFormatting>
  <conditionalFormatting sqref="V68">
    <cfRule type="expression" dxfId="588" priority="37">
      <formula>AND($I66&lt;&gt;"",$V68="")</formula>
    </cfRule>
    <cfRule type="expression" dxfId="587" priority="38">
      <formula>IF(AND(#REF!&lt;&gt;"",#REF!&lt;&gt;"",$V68&lt;=#REF!),TRUE,FALSE)</formula>
    </cfRule>
  </conditionalFormatting>
  <conditionalFormatting sqref="V78 V83 V73">
    <cfRule type="expression" dxfId="586" priority="39">
      <formula>AND($I71&lt;&gt;"",$V73="")</formula>
    </cfRule>
    <cfRule type="expression" dxfId="585" priority="40">
      <formula>IF(AND(#REF!&lt;&gt;"",#REF!&lt;&gt;"",$V73&lt;=#REF!),TRUE,FALSE)</formula>
    </cfRule>
  </conditionalFormatting>
  <conditionalFormatting sqref="V103">
    <cfRule type="expression" dxfId="584" priority="41">
      <formula>AND($I101&lt;&gt;"",$V103="")</formula>
    </cfRule>
    <cfRule type="expression" dxfId="583" priority="42">
      <formula>IF(AND(#REF!&lt;&gt;"",#REF!&lt;&gt;"",$V103&lt;=#REF!),TRUE,FALSE)</formula>
    </cfRule>
  </conditionalFormatting>
  <conditionalFormatting sqref="V98">
    <cfRule type="expression" dxfId="582" priority="43">
      <formula>AND($I96&lt;&gt;"",$V98="")</formula>
    </cfRule>
    <cfRule type="expression" dxfId="581" priority="44">
      <formula>IF(AND(#REF!&lt;&gt;"",#REF!&lt;&gt;"",$V98&lt;=#REF!),TRUE,FALSE)</formula>
    </cfRule>
  </conditionalFormatting>
  <conditionalFormatting sqref="V93">
    <cfRule type="expression" dxfId="580" priority="45">
      <formula>AND($I91&lt;&gt;"",$V93="")</formula>
    </cfRule>
    <cfRule type="expression" dxfId="579" priority="46">
      <formula>IF(AND(#REF!&lt;&gt;"",#REF!&lt;&gt;"",$V93&lt;=#REF!),TRUE,FALSE)</formula>
    </cfRule>
  </conditionalFormatting>
  <conditionalFormatting sqref="V88">
    <cfRule type="expression" dxfId="578" priority="47">
      <formula>AND($I86&lt;&gt;"",$V88="")</formula>
    </cfRule>
    <cfRule type="expression" dxfId="577"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8E45737B-2E2D-47B7-9C5C-120B997EC6EC}">
            <xm:f>IF(AND($I31&lt;&gt;"",AI33&lt;&gt;"",マスタ!$F$6&lt;=$AI33),TRUE,FALSE)</xm:f>
            <x14:dxf>
              <fill>
                <patternFill>
                  <bgColor rgb="FFFF6600"/>
                </patternFill>
              </fill>
            </x14:dxf>
          </x14:cfRule>
          <xm:sqref>AI33:AQ34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575" priority="30">
      <formula>AND($I31&lt;&gt;"",$AT31="")</formula>
    </cfRule>
  </conditionalFormatting>
  <conditionalFormatting sqref="AI33">
    <cfRule type="expression" dxfId="574" priority="29">
      <formula>AND($I$31&lt;&gt;"",$AI$33="")</formula>
    </cfRule>
  </conditionalFormatting>
  <conditionalFormatting sqref="I33 I38 I43 I48 I53 I58 I63 I68">
    <cfRule type="expression" dxfId="573" priority="31">
      <formula>AND($I31&lt;&gt;"",$I33="")</formula>
    </cfRule>
  </conditionalFormatting>
  <conditionalFormatting sqref="AI38 AI43 AI48 AI53 AI58 AI63 AI68">
    <cfRule type="expression" dxfId="572" priority="33">
      <formula>AND($I36&lt;&gt;"",$AI38="")</formula>
    </cfRule>
    <cfRule type="expression" dxfId="571" priority="34">
      <formula>IF(AND($I36&lt;&gt;"",AI38&lt;&gt;"",$V33&lt;=$AI38),TRUE,FALSE)</formula>
    </cfRule>
  </conditionalFormatting>
  <conditionalFormatting sqref="V33 V38 V43 V48 V53 V58 V63">
    <cfRule type="expression" dxfId="570" priority="35">
      <formula>AND($I31&lt;&gt;"",$V33="")</formula>
    </cfRule>
    <cfRule type="expression" dxfId="569" priority="36">
      <formula>IF(AND($I36&lt;&gt;"",$AI38&lt;&gt;"",$V33&lt;=$AI38),TRUE,FALSE)</formula>
    </cfRule>
  </conditionalFormatting>
  <conditionalFormatting sqref="AT76">
    <cfRule type="expression" dxfId="568" priority="25">
      <formula>AND($I76&lt;&gt;"",$AT76="")</formula>
    </cfRule>
  </conditionalFormatting>
  <conditionalFormatting sqref="I78">
    <cfRule type="expression" dxfId="567" priority="26">
      <formula>AND($I76&lt;&gt;"",$I78="")</formula>
    </cfRule>
  </conditionalFormatting>
  <conditionalFormatting sqref="AI78">
    <cfRule type="expression" dxfId="566" priority="27">
      <formula>AND($I76&lt;&gt;"",$AI78="")</formula>
    </cfRule>
    <cfRule type="expression" dxfId="565" priority="28">
      <formula>IF(AND($I76&lt;&gt;"",AI78&lt;&gt;"",$V68&lt;=$AI78),TRUE,FALSE)</formula>
    </cfRule>
  </conditionalFormatting>
  <conditionalFormatting sqref="AT101">
    <cfRule type="expression" dxfId="564" priority="21">
      <formula>AND($I101&lt;&gt;"",$AT101="")</formula>
    </cfRule>
  </conditionalFormatting>
  <conditionalFormatting sqref="I103">
    <cfRule type="expression" dxfId="563" priority="22">
      <formula>AND($I101&lt;&gt;"",$I103="")</formula>
    </cfRule>
  </conditionalFormatting>
  <conditionalFormatting sqref="AI103">
    <cfRule type="expression" dxfId="562" priority="23">
      <formula>AND($I101&lt;&gt;"",$AI103="")</formula>
    </cfRule>
    <cfRule type="expression" dxfId="561" priority="24">
      <formula>IF(AND($I101&lt;&gt;"",AI103&lt;&gt;"",$V78&lt;=$AI103),TRUE,FALSE)</formula>
    </cfRule>
  </conditionalFormatting>
  <conditionalFormatting sqref="AT96">
    <cfRule type="expression" dxfId="560" priority="17">
      <formula>AND($I96&lt;&gt;"",$AT96="")</formula>
    </cfRule>
  </conditionalFormatting>
  <conditionalFormatting sqref="I98">
    <cfRule type="expression" dxfId="559" priority="18">
      <formula>AND($I96&lt;&gt;"",$I98="")</formula>
    </cfRule>
  </conditionalFormatting>
  <conditionalFormatting sqref="AI98">
    <cfRule type="expression" dxfId="558" priority="19">
      <formula>AND($I96&lt;&gt;"",$AI98="")</formula>
    </cfRule>
    <cfRule type="expression" dxfId="557" priority="20">
      <formula>IF(AND($I96&lt;&gt;"",AI98&lt;&gt;"",$V78&lt;=$AI98),TRUE,FALSE)</formula>
    </cfRule>
  </conditionalFormatting>
  <conditionalFormatting sqref="AT91">
    <cfRule type="expression" dxfId="556" priority="13">
      <formula>AND($I91&lt;&gt;"",$AT91="")</formula>
    </cfRule>
  </conditionalFormatting>
  <conditionalFormatting sqref="I93">
    <cfRule type="expression" dxfId="555" priority="14">
      <formula>AND($I91&lt;&gt;"",$I93="")</formula>
    </cfRule>
  </conditionalFormatting>
  <conditionalFormatting sqref="AI93">
    <cfRule type="expression" dxfId="554" priority="15">
      <formula>AND($I91&lt;&gt;"",$AI93="")</formula>
    </cfRule>
    <cfRule type="expression" dxfId="553" priority="16">
      <formula>IF(AND($I91&lt;&gt;"",AI93&lt;&gt;"",$V78&lt;=$AI93),TRUE,FALSE)</formula>
    </cfRule>
  </conditionalFormatting>
  <conditionalFormatting sqref="AT86">
    <cfRule type="expression" dxfId="552" priority="9">
      <formula>AND($I86&lt;&gt;"",$AT86="")</formula>
    </cfRule>
  </conditionalFormatting>
  <conditionalFormatting sqref="I88">
    <cfRule type="expression" dxfId="551" priority="10">
      <formula>AND($I86&lt;&gt;"",$I88="")</formula>
    </cfRule>
  </conditionalFormatting>
  <conditionalFormatting sqref="AI88">
    <cfRule type="expression" dxfId="550" priority="11">
      <formula>AND($I86&lt;&gt;"",$AI88="")</formula>
    </cfRule>
    <cfRule type="expression" dxfId="549" priority="12">
      <formula>IF(AND($I86&lt;&gt;"",AI88&lt;&gt;"",$V78&lt;=$AI88),TRUE,FALSE)</formula>
    </cfRule>
  </conditionalFormatting>
  <conditionalFormatting sqref="AT81">
    <cfRule type="expression" dxfId="548" priority="5">
      <formula>AND($I81&lt;&gt;"",$AT81="")</formula>
    </cfRule>
  </conditionalFormatting>
  <conditionalFormatting sqref="I83">
    <cfRule type="expression" dxfId="547" priority="6">
      <formula>AND($I81&lt;&gt;"",$I83="")</formula>
    </cfRule>
  </conditionalFormatting>
  <conditionalFormatting sqref="AI83">
    <cfRule type="expression" dxfId="546" priority="7">
      <formula>AND($I81&lt;&gt;"",$AI83="")</formula>
    </cfRule>
    <cfRule type="expression" dxfId="545" priority="8">
      <formula>IF(AND($I81&lt;&gt;"",AI83&lt;&gt;"",$V78&lt;=$AI83),TRUE,FALSE)</formula>
    </cfRule>
  </conditionalFormatting>
  <conditionalFormatting sqref="AT71">
    <cfRule type="expression" dxfId="544" priority="1">
      <formula>AND($I71&lt;&gt;"",$AT71="")</formula>
    </cfRule>
  </conditionalFormatting>
  <conditionalFormatting sqref="I73">
    <cfRule type="expression" dxfId="543" priority="2">
      <formula>AND($I71&lt;&gt;"",$I73="")</formula>
    </cfRule>
  </conditionalFormatting>
  <conditionalFormatting sqref="AI73">
    <cfRule type="expression" dxfId="542" priority="3">
      <formula>AND($I71&lt;&gt;"",$AI73="")</formula>
    </cfRule>
    <cfRule type="expression" dxfId="541" priority="4">
      <formula>IF(AND($I71&lt;&gt;"",AI73&lt;&gt;"",$V63&lt;=$AI73),TRUE,FALSE)</formula>
    </cfRule>
  </conditionalFormatting>
  <conditionalFormatting sqref="V68">
    <cfRule type="expression" dxfId="540" priority="37">
      <formula>AND($I66&lt;&gt;"",$V68="")</formula>
    </cfRule>
    <cfRule type="expression" dxfId="539" priority="38">
      <formula>IF(AND(#REF!&lt;&gt;"",#REF!&lt;&gt;"",$V68&lt;=#REF!),TRUE,FALSE)</formula>
    </cfRule>
  </conditionalFormatting>
  <conditionalFormatting sqref="V78 V83 V73">
    <cfRule type="expression" dxfId="538" priority="39">
      <formula>AND($I71&lt;&gt;"",$V73="")</formula>
    </cfRule>
    <cfRule type="expression" dxfId="537" priority="40">
      <formula>IF(AND(#REF!&lt;&gt;"",#REF!&lt;&gt;"",$V73&lt;=#REF!),TRUE,FALSE)</formula>
    </cfRule>
  </conditionalFormatting>
  <conditionalFormatting sqref="V103">
    <cfRule type="expression" dxfId="536" priority="41">
      <formula>AND($I101&lt;&gt;"",$V103="")</formula>
    </cfRule>
    <cfRule type="expression" dxfId="535" priority="42">
      <formula>IF(AND(#REF!&lt;&gt;"",#REF!&lt;&gt;"",$V103&lt;=#REF!),TRUE,FALSE)</formula>
    </cfRule>
  </conditionalFormatting>
  <conditionalFormatting sqref="V98">
    <cfRule type="expression" dxfId="534" priority="43">
      <formula>AND($I96&lt;&gt;"",$V98="")</formula>
    </cfRule>
    <cfRule type="expression" dxfId="533" priority="44">
      <formula>IF(AND(#REF!&lt;&gt;"",#REF!&lt;&gt;"",$V98&lt;=#REF!),TRUE,FALSE)</formula>
    </cfRule>
  </conditionalFormatting>
  <conditionalFormatting sqref="V93">
    <cfRule type="expression" dxfId="532" priority="45">
      <formula>AND($I91&lt;&gt;"",$V93="")</formula>
    </cfRule>
    <cfRule type="expression" dxfId="531" priority="46">
      <formula>IF(AND(#REF!&lt;&gt;"",#REF!&lt;&gt;"",$V93&lt;=#REF!),TRUE,FALSE)</formula>
    </cfRule>
  </conditionalFormatting>
  <conditionalFormatting sqref="V88">
    <cfRule type="expression" dxfId="530" priority="47">
      <formula>AND($I86&lt;&gt;"",$V88="")</formula>
    </cfRule>
    <cfRule type="expression" dxfId="529"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4AFBF0DD-69EA-43AF-BEB0-BA81982F44DE}">
            <xm:f>IF(AND($I31&lt;&gt;"",AI33&lt;&gt;"",マスタ!$F$6&lt;=$AI33),TRUE,FALSE)</xm:f>
            <x14:dxf>
              <fill>
                <patternFill>
                  <bgColor rgb="FFFF6600"/>
                </patternFill>
              </fill>
            </x14:dxf>
          </x14:cfRule>
          <xm:sqref>AI33:AQ34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527" priority="30">
      <formula>AND($I31&lt;&gt;"",$AT31="")</formula>
    </cfRule>
  </conditionalFormatting>
  <conditionalFormatting sqref="AI33">
    <cfRule type="expression" dxfId="526" priority="29">
      <formula>AND($I$31&lt;&gt;"",$AI$33="")</formula>
    </cfRule>
  </conditionalFormatting>
  <conditionalFormatting sqref="I33 I38 I43 I48 I53 I58 I63 I68">
    <cfRule type="expression" dxfId="525" priority="31">
      <formula>AND($I31&lt;&gt;"",$I33="")</formula>
    </cfRule>
  </conditionalFormatting>
  <conditionalFormatting sqref="AI38 AI43 AI48 AI53 AI58 AI63 AI68">
    <cfRule type="expression" dxfId="524" priority="33">
      <formula>AND($I36&lt;&gt;"",$AI38="")</formula>
    </cfRule>
    <cfRule type="expression" dxfId="523" priority="34">
      <formula>IF(AND($I36&lt;&gt;"",AI38&lt;&gt;"",$V33&lt;=$AI38),TRUE,FALSE)</formula>
    </cfRule>
  </conditionalFormatting>
  <conditionalFormatting sqref="V33 V38 V43 V48 V53 V58 V63">
    <cfRule type="expression" dxfId="522" priority="35">
      <formula>AND($I31&lt;&gt;"",$V33="")</formula>
    </cfRule>
    <cfRule type="expression" dxfId="521" priority="36">
      <formula>IF(AND($I36&lt;&gt;"",$AI38&lt;&gt;"",$V33&lt;=$AI38),TRUE,FALSE)</formula>
    </cfRule>
  </conditionalFormatting>
  <conditionalFormatting sqref="AT76">
    <cfRule type="expression" dxfId="520" priority="25">
      <formula>AND($I76&lt;&gt;"",$AT76="")</formula>
    </cfRule>
  </conditionalFormatting>
  <conditionalFormatting sqref="I78">
    <cfRule type="expression" dxfId="519" priority="26">
      <formula>AND($I76&lt;&gt;"",$I78="")</formula>
    </cfRule>
  </conditionalFormatting>
  <conditionalFormatting sqref="AI78">
    <cfRule type="expression" dxfId="518" priority="27">
      <formula>AND($I76&lt;&gt;"",$AI78="")</formula>
    </cfRule>
    <cfRule type="expression" dxfId="517" priority="28">
      <formula>IF(AND($I76&lt;&gt;"",AI78&lt;&gt;"",$V68&lt;=$AI78),TRUE,FALSE)</formula>
    </cfRule>
  </conditionalFormatting>
  <conditionalFormatting sqref="AT101">
    <cfRule type="expression" dxfId="516" priority="21">
      <formula>AND($I101&lt;&gt;"",$AT101="")</formula>
    </cfRule>
  </conditionalFormatting>
  <conditionalFormatting sqref="I103">
    <cfRule type="expression" dxfId="515" priority="22">
      <formula>AND($I101&lt;&gt;"",$I103="")</formula>
    </cfRule>
  </conditionalFormatting>
  <conditionalFormatting sqref="AI103">
    <cfRule type="expression" dxfId="514" priority="23">
      <formula>AND($I101&lt;&gt;"",$AI103="")</formula>
    </cfRule>
    <cfRule type="expression" dxfId="513" priority="24">
      <formula>IF(AND($I101&lt;&gt;"",AI103&lt;&gt;"",$V78&lt;=$AI103),TRUE,FALSE)</formula>
    </cfRule>
  </conditionalFormatting>
  <conditionalFormatting sqref="AT96">
    <cfRule type="expression" dxfId="512" priority="17">
      <formula>AND($I96&lt;&gt;"",$AT96="")</formula>
    </cfRule>
  </conditionalFormatting>
  <conditionalFormatting sqref="I98">
    <cfRule type="expression" dxfId="511" priority="18">
      <formula>AND($I96&lt;&gt;"",$I98="")</formula>
    </cfRule>
  </conditionalFormatting>
  <conditionalFormatting sqref="AI98">
    <cfRule type="expression" dxfId="510" priority="19">
      <formula>AND($I96&lt;&gt;"",$AI98="")</formula>
    </cfRule>
    <cfRule type="expression" dxfId="509" priority="20">
      <formula>IF(AND($I96&lt;&gt;"",AI98&lt;&gt;"",$V78&lt;=$AI98),TRUE,FALSE)</formula>
    </cfRule>
  </conditionalFormatting>
  <conditionalFormatting sqref="AT91">
    <cfRule type="expression" dxfId="508" priority="13">
      <formula>AND($I91&lt;&gt;"",$AT91="")</formula>
    </cfRule>
  </conditionalFormatting>
  <conditionalFormatting sqref="I93">
    <cfRule type="expression" dxfId="507" priority="14">
      <formula>AND($I91&lt;&gt;"",$I93="")</formula>
    </cfRule>
  </conditionalFormatting>
  <conditionalFormatting sqref="AI93">
    <cfRule type="expression" dxfId="506" priority="15">
      <formula>AND($I91&lt;&gt;"",$AI93="")</formula>
    </cfRule>
    <cfRule type="expression" dxfId="505" priority="16">
      <formula>IF(AND($I91&lt;&gt;"",AI93&lt;&gt;"",$V78&lt;=$AI93),TRUE,FALSE)</formula>
    </cfRule>
  </conditionalFormatting>
  <conditionalFormatting sqref="AT86">
    <cfRule type="expression" dxfId="504" priority="9">
      <formula>AND($I86&lt;&gt;"",$AT86="")</formula>
    </cfRule>
  </conditionalFormatting>
  <conditionalFormatting sqref="I88">
    <cfRule type="expression" dxfId="503" priority="10">
      <formula>AND($I86&lt;&gt;"",$I88="")</formula>
    </cfRule>
  </conditionalFormatting>
  <conditionalFormatting sqref="AI88">
    <cfRule type="expression" dxfId="502" priority="11">
      <formula>AND($I86&lt;&gt;"",$AI88="")</formula>
    </cfRule>
    <cfRule type="expression" dxfId="501" priority="12">
      <formula>IF(AND($I86&lt;&gt;"",AI88&lt;&gt;"",$V78&lt;=$AI88),TRUE,FALSE)</formula>
    </cfRule>
  </conditionalFormatting>
  <conditionalFormatting sqref="AT81">
    <cfRule type="expression" dxfId="500" priority="5">
      <formula>AND($I81&lt;&gt;"",$AT81="")</formula>
    </cfRule>
  </conditionalFormatting>
  <conditionalFormatting sqref="I83">
    <cfRule type="expression" dxfId="499" priority="6">
      <formula>AND($I81&lt;&gt;"",$I83="")</formula>
    </cfRule>
  </conditionalFormatting>
  <conditionalFormatting sqref="AI83">
    <cfRule type="expression" dxfId="498" priority="7">
      <formula>AND($I81&lt;&gt;"",$AI83="")</formula>
    </cfRule>
    <cfRule type="expression" dxfId="497" priority="8">
      <formula>IF(AND($I81&lt;&gt;"",AI83&lt;&gt;"",$V78&lt;=$AI83),TRUE,FALSE)</formula>
    </cfRule>
  </conditionalFormatting>
  <conditionalFormatting sqref="AT71">
    <cfRule type="expression" dxfId="496" priority="1">
      <formula>AND($I71&lt;&gt;"",$AT71="")</formula>
    </cfRule>
  </conditionalFormatting>
  <conditionalFormatting sqref="I73">
    <cfRule type="expression" dxfId="495" priority="2">
      <formula>AND($I71&lt;&gt;"",$I73="")</formula>
    </cfRule>
  </conditionalFormatting>
  <conditionalFormatting sqref="AI73">
    <cfRule type="expression" dxfId="494" priority="3">
      <formula>AND($I71&lt;&gt;"",$AI73="")</formula>
    </cfRule>
    <cfRule type="expression" dxfId="493" priority="4">
      <formula>IF(AND($I71&lt;&gt;"",AI73&lt;&gt;"",$V63&lt;=$AI73),TRUE,FALSE)</formula>
    </cfRule>
  </conditionalFormatting>
  <conditionalFormatting sqref="V68">
    <cfRule type="expression" dxfId="492" priority="37">
      <formula>AND($I66&lt;&gt;"",$V68="")</formula>
    </cfRule>
    <cfRule type="expression" dxfId="491" priority="38">
      <formula>IF(AND(#REF!&lt;&gt;"",#REF!&lt;&gt;"",$V68&lt;=#REF!),TRUE,FALSE)</formula>
    </cfRule>
  </conditionalFormatting>
  <conditionalFormatting sqref="V78 V83 V73">
    <cfRule type="expression" dxfId="490" priority="39">
      <formula>AND($I71&lt;&gt;"",$V73="")</formula>
    </cfRule>
    <cfRule type="expression" dxfId="489" priority="40">
      <formula>IF(AND(#REF!&lt;&gt;"",#REF!&lt;&gt;"",$V73&lt;=#REF!),TRUE,FALSE)</formula>
    </cfRule>
  </conditionalFormatting>
  <conditionalFormatting sqref="V103">
    <cfRule type="expression" dxfId="488" priority="41">
      <formula>AND($I101&lt;&gt;"",$V103="")</formula>
    </cfRule>
    <cfRule type="expression" dxfId="487" priority="42">
      <formula>IF(AND(#REF!&lt;&gt;"",#REF!&lt;&gt;"",$V103&lt;=#REF!),TRUE,FALSE)</formula>
    </cfRule>
  </conditionalFormatting>
  <conditionalFormatting sqref="V98">
    <cfRule type="expression" dxfId="486" priority="43">
      <formula>AND($I96&lt;&gt;"",$V98="")</formula>
    </cfRule>
    <cfRule type="expression" dxfId="485" priority="44">
      <formula>IF(AND(#REF!&lt;&gt;"",#REF!&lt;&gt;"",$V98&lt;=#REF!),TRUE,FALSE)</formula>
    </cfRule>
  </conditionalFormatting>
  <conditionalFormatting sqref="V93">
    <cfRule type="expression" dxfId="484" priority="45">
      <formula>AND($I91&lt;&gt;"",$V93="")</formula>
    </cfRule>
    <cfRule type="expression" dxfId="483" priority="46">
      <formula>IF(AND(#REF!&lt;&gt;"",#REF!&lt;&gt;"",$V93&lt;=#REF!),TRUE,FALSE)</formula>
    </cfRule>
  </conditionalFormatting>
  <conditionalFormatting sqref="V88">
    <cfRule type="expression" dxfId="482" priority="47">
      <formula>AND($I86&lt;&gt;"",$V88="")</formula>
    </cfRule>
    <cfRule type="expression" dxfId="481"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0DBCF1C9-600D-48B5-AE1D-99AEAFAFD6B8}">
            <xm:f>IF(AND($I31&lt;&gt;"",AI33&lt;&gt;"",マスタ!$F$6&lt;=$AI33),TRUE,FALSE)</xm:f>
            <x14:dxf>
              <fill>
                <patternFill>
                  <bgColor rgb="FFFF6600"/>
                </patternFill>
              </fill>
            </x14:dxf>
          </x14:cfRule>
          <xm:sqref>AI33:AQ34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479" priority="30">
      <formula>AND($I31&lt;&gt;"",$AT31="")</formula>
    </cfRule>
  </conditionalFormatting>
  <conditionalFormatting sqref="AI33">
    <cfRule type="expression" dxfId="478" priority="29">
      <formula>AND($I$31&lt;&gt;"",$AI$33="")</formula>
    </cfRule>
  </conditionalFormatting>
  <conditionalFormatting sqref="I33 I38 I43 I48 I53 I58 I63 I68">
    <cfRule type="expression" dxfId="477" priority="31">
      <formula>AND($I31&lt;&gt;"",$I33="")</formula>
    </cfRule>
  </conditionalFormatting>
  <conditionalFormatting sqref="AI38 AI43 AI48 AI53 AI58 AI63 AI68">
    <cfRule type="expression" dxfId="476" priority="33">
      <formula>AND($I36&lt;&gt;"",$AI38="")</formula>
    </cfRule>
    <cfRule type="expression" dxfId="475" priority="34">
      <formula>IF(AND($I36&lt;&gt;"",AI38&lt;&gt;"",$V33&lt;=$AI38),TRUE,FALSE)</formula>
    </cfRule>
  </conditionalFormatting>
  <conditionalFormatting sqref="V33 V38 V43 V48 V53 V58 V63">
    <cfRule type="expression" dxfId="474" priority="35">
      <formula>AND($I31&lt;&gt;"",$V33="")</formula>
    </cfRule>
    <cfRule type="expression" dxfId="473" priority="36">
      <formula>IF(AND($I36&lt;&gt;"",$AI38&lt;&gt;"",$V33&lt;=$AI38),TRUE,FALSE)</formula>
    </cfRule>
  </conditionalFormatting>
  <conditionalFormatting sqref="AT76">
    <cfRule type="expression" dxfId="472" priority="25">
      <formula>AND($I76&lt;&gt;"",$AT76="")</formula>
    </cfRule>
  </conditionalFormatting>
  <conditionalFormatting sqref="I78">
    <cfRule type="expression" dxfId="471" priority="26">
      <formula>AND($I76&lt;&gt;"",$I78="")</formula>
    </cfRule>
  </conditionalFormatting>
  <conditionalFormatting sqref="AI78">
    <cfRule type="expression" dxfId="470" priority="27">
      <formula>AND($I76&lt;&gt;"",$AI78="")</formula>
    </cfRule>
    <cfRule type="expression" dxfId="469" priority="28">
      <formula>IF(AND($I76&lt;&gt;"",AI78&lt;&gt;"",$V68&lt;=$AI78),TRUE,FALSE)</formula>
    </cfRule>
  </conditionalFormatting>
  <conditionalFormatting sqref="AT101">
    <cfRule type="expression" dxfId="468" priority="21">
      <formula>AND($I101&lt;&gt;"",$AT101="")</formula>
    </cfRule>
  </conditionalFormatting>
  <conditionalFormatting sqref="I103">
    <cfRule type="expression" dxfId="467" priority="22">
      <formula>AND($I101&lt;&gt;"",$I103="")</formula>
    </cfRule>
  </conditionalFormatting>
  <conditionalFormatting sqref="AI103">
    <cfRule type="expression" dxfId="466" priority="23">
      <formula>AND($I101&lt;&gt;"",$AI103="")</formula>
    </cfRule>
    <cfRule type="expression" dxfId="465" priority="24">
      <formula>IF(AND($I101&lt;&gt;"",AI103&lt;&gt;"",$V78&lt;=$AI103),TRUE,FALSE)</formula>
    </cfRule>
  </conditionalFormatting>
  <conditionalFormatting sqref="AT96">
    <cfRule type="expression" dxfId="464" priority="17">
      <formula>AND($I96&lt;&gt;"",$AT96="")</formula>
    </cfRule>
  </conditionalFormatting>
  <conditionalFormatting sqref="I98">
    <cfRule type="expression" dxfId="463" priority="18">
      <formula>AND($I96&lt;&gt;"",$I98="")</formula>
    </cfRule>
  </conditionalFormatting>
  <conditionalFormatting sqref="AI98">
    <cfRule type="expression" dxfId="462" priority="19">
      <formula>AND($I96&lt;&gt;"",$AI98="")</formula>
    </cfRule>
    <cfRule type="expression" dxfId="461" priority="20">
      <formula>IF(AND($I96&lt;&gt;"",AI98&lt;&gt;"",$V78&lt;=$AI98),TRUE,FALSE)</formula>
    </cfRule>
  </conditionalFormatting>
  <conditionalFormatting sqref="AT91">
    <cfRule type="expression" dxfId="460" priority="13">
      <formula>AND($I91&lt;&gt;"",$AT91="")</formula>
    </cfRule>
  </conditionalFormatting>
  <conditionalFormatting sqref="I93">
    <cfRule type="expression" dxfId="459" priority="14">
      <formula>AND($I91&lt;&gt;"",$I93="")</formula>
    </cfRule>
  </conditionalFormatting>
  <conditionalFormatting sqref="AI93">
    <cfRule type="expression" dxfId="458" priority="15">
      <formula>AND($I91&lt;&gt;"",$AI93="")</formula>
    </cfRule>
    <cfRule type="expression" dxfId="457" priority="16">
      <formula>IF(AND($I91&lt;&gt;"",AI93&lt;&gt;"",$V78&lt;=$AI93),TRUE,FALSE)</formula>
    </cfRule>
  </conditionalFormatting>
  <conditionalFormatting sqref="AT86">
    <cfRule type="expression" dxfId="456" priority="9">
      <formula>AND($I86&lt;&gt;"",$AT86="")</formula>
    </cfRule>
  </conditionalFormatting>
  <conditionalFormatting sqref="I88">
    <cfRule type="expression" dxfId="455" priority="10">
      <formula>AND($I86&lt;&gt;"",$I88="")</formula>
    </cfRule>
  </conditionalFormatting>
  <conditionalFormatting sqref="AI88">
    <cfRule type="expression" dxfId="454" priority="11">
      <formula>AND($I86&lt;&gt;"",$AI88="")</formula>
    </cfRule>
    <cfRule type="expression" dxfId="453" priority="12">
      <formula>IF(AND($I86&lt;&gt;"",AI88&lt;&gt;"",$V78&lt;=$AI88),TRUE,FALSE)</formula>
    </cfRule>
  </conditionalFormatting>
  <conditionalFormatting sqref="AT81">
    <cfRule type="expression" dxfId="452" priority="5">
      <formula>AND($I81&lt;&gt;"",$AT81="")</formula>
    </cfRule>
  </conditionalFormatting>
  <conditionalFormatting sqref="I83">
    <cfRule type="expression" dxfId="451" priority="6">
      <formula>AND($I81&lt;&gt;"",$I83="")</formula>
    </cfRule>
  </conditionalFormatting>
  <conditionalFormatting sqref="AI83">
    <cfRule type="expression" dxfId="450" priority="7">
      <formula>AND($I81&lt;&gt;"",$AI83="")</formula>
    </cfRule>
    <cfRule type="expression" dxfId="449" priority="8">
      <formula>IF(AND($I81&lt;&gt;"",AI83&lt;&gt;"",$V78&lt;=$AI83),TRUE,FALSE)</formula>
    </cfRule>
  </conditionalFormatting>
  <conditionalFormatting sqref="AT71">
    <cfRule type="expression" dxfId="448" priority="1">
      <formula>AND($I71&lt;&gt;"",$AT71="")</formula>
    </cfRule>
  </conditionalFormatting>
  <conditionalFormatting sqref="I73">
    <cfRule type="expression" dxfId="447" priority="2">
      <formula>AND($I71&lt;&gt;"",$I73="")</formula>
    </cfRule>
  </conditionalFormatting>
  <conditionalFormatting sqref="AI73">
    <cfRule type="expression" dxfId="446" priority="3">
      <formula>AND($I71&lt;&gt;"",$AI73="")</formula>
    </cfRule>
    <cfRule type="expression" dxfId="445" priority="4">
      <formula>IF(AND($I71&lt;&gt;"",AI73&lt;&gt;"",$V63&lt;=$AI73),TRUE,FALSE)</formula>
    </cfRule>
  </conditionalFormatting>
  <conditionalFormatting sqref="V68">
    <cfRule type="expression" dxfId="444" priority="37">
      <formula>AND($I66&lt;&gt;"",$V68="")</formula>
    </cfRule>
    <cfRule type="expression" dxfId="443" priority="38">
      <formula>IF(AND(#REF!&lt;&gt;"",#REF!&lt;&gt;"",$V68&lt;=#REF!),TRUE,FALSE)</formula>
    </cfRule>
  </conditionalFormatting>
  <conditionalFormatting sqref="V78 V83 V73">
    <cfRule type="expression" dxfId="442" priority="39">
      <formula>AND($I71&lt;&gt;"",$V73="")</formula>
    </cfRule>
    <cfRule type="expression" dxfId="441" priority="40">
      <formula>IF(AND(#REF!&lt;&gt;"",#REF!&lt;&gt;"",$V73&lt;=#REF!),TRUE,FALSE)</formula>
    </cfRule>
  </conditionalFormatting>
  <conditionalFormatting sqref="V103">
    <cfRule type="expression" dxfId="440" priority="41">
      <formula>AND($I101&lt;&gt;"",$V103="")</formula>
    </cfRule>
    <cfRule type="expression" dxfId="439" priority="42">
      <formula>IF(AND(#REF!&lt;&gt;"",#REF!&lt;&gt;"",$V103&lt;=#REF!),TRUE,FALSE)</formula>
    </cfRule>
  </conditionalFormatting>
  <conditionalFormatting sqref="V98">
    <cfRule type="expression" dxfId="438" priority="43">
      <formula>AND($I96&lt;&gt;"",$V98="")</formula>
    </cfRule>
    <cfRule type="expression" dxfId="437" priority="44">
      <formula>IF(AND(#REF!&lt;&gt;"",#REF!&lt;&gt;"",$V98&lt;=#REF!),TRUE,FALSE)</formula>
    </cfRule>
  </conditionalFormatting>
  <conditionalFormatting sqref="V93">
    <cfRule type="expression" dxfId="436" priority="45">
      <formula>AND($I91&lt;&gt;"",$V93="")</formula>
    </cfRule>
    <cfRule type="expression" dxfId="435" priority="46">
      <formula>IF(AND(#REF!&lt;&gt;"",#REF!&lt;&gt;"",$V93&lt;=#REF!),TRUE,FALSE)</formula>
    </cfRule>
  </conditionalFormatting>
  <conditionalFormatting sqref="V88">
    <cfRule type="expression" dxfId="434" priority="47">
      <formula>AND($I86&lt;&gt;"",$V88="")</formula>
    </cfRule>
    <cfRule type="expression" dxfId="433"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7B14A853-8181-44C5-88D0-19840F0054BD}">
            <xm:f>IF(AND($I31&lt;&gt;"",AI33&lt;&gt;"",マスタ!$F$6&lt;=$AI33),TRUE,FALSE)</xm:f>
            <x14:dxf>
              <fill>
                <patternFill>
                  <bgColor rgb="FFFF6600"/>
                </patternFill>
              </fill>
            </x14:dxf>
          </x14:cfRule>
          <xm:sqref>AI33:AQ34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431" priority="30">
      <formula>AND($I31&lt;&gt;"",$AT31="")</formula>
    </cfRule>
  </conditionalFormatting>
  <conditionalFormatting sqref="AI33">
    <cfRule type="expression" dxfId="430" priority="29">
      <formula>AND($I$31&lt;&gt;"",$AI$33="")</formula>
    </cfRule>
  </conditionalFormatting>
  <conditionalFormatting sqref="I33 I38 I43 I48 I53 I58 I63 I68">
    <cfRule type="expression" dxfId="429" priority="31">
      <formula>AND($I31&lt;&gt;"",$I33="")</formula>
    </cfRule>
  </conditionalFormatting>
  <conditionalFormatting sqref="AI38 AI43 AI48 AI53 AI58 AI63 AI68">
    <cfRule type="expression" dxfId="428" priority="33">
      <formula>AND($I36&lt;&gt;"",$AI38="")</formula>
    </cfRule>
    <cfRule type="expression" dxfId="427" priority="34">
      <formula>IF(AND($I36&lt;&gt;"",AI38&lt;&gt;"",$V33&lt;=$AI38),TRUE,FALSE)</formula>
    </cfRule>
  </conditionalFormatting>
  <conditionalFormatting sqref="V33 V38 V43 V48 V53 V58 V63">
    <cfRule type="expression" dxfId="426" priority="35">
      <formula>AND($I31&lt;&gt;"",$V33="")</formula>
    </cfRule>
    <cfRule type="expression" dxfId="425" priority="36">
      <formula>IF(AND($I36&lt;&gt;"",$AI38&lt;&gt;"",$V33&lt;=$AI38),TRUE,FALSE)</formula>
    </cfRule>
  </conditionalFormatting>
  <conditionalFormatting sqref="AT76">
    <cfRule type="expression" dxfId="424" priority="25">
      <formula>AND($I76&lt;&gt;"",$AT76="")</formula>
    </cfRule>
  </conditionalFormatting>
  <conditionalFormatting sqref="I78">
    <cfRule type="expression" dxfId="423" priority="26">
      <formula>AND($I76&lt;&gt;"",$I78="")</formula>
    </cfRule>
  </conditionalFormatting>
  <conditionalFormatting sqref="AI78">
    <cfRule type="expression" dxfId="422" priority="27">
      <formula>AND($I76&lt;&gt;"",$AI78="")</formula>
    </cfRule>
    <cfRule type="expression" dxfId="421" priority="28">
      <formula>IF(AND($I76&lt;&gt;"",AI78&lt;&gt;"",$V68&lt;=$AI78),TRUE,FALSE)</formula>
    </cfRule>
  </conditionalFormatting>
  <conditionalFormatting sqref="AT101">
    <cfRule type="expression" dxfId="420" priority="21">
      <formula>AND($I101&lt;&gt;"",$AT101="")</formula>
    </cfRule>
  </conditionalFormatting>
  <conditionalFormatting sqref="I103">
    <cfRule type="expression" dxfId="419" priority="22">
      <formula>AND($I101&lt;&gt;"",$I103="")</formula>
    </cfRule>
  </conditionalFormatting>
  <conditionalFormatting sqref="AI103">
    <cfRule type="expression" dxfId="418" priority="23">
      <formula>AND($I101&lt;&gt;"",$AI103="")</formula>
    </cfRule>
    <cfRule type="expression" dxfId="417" priority="24">
      <formula>IF(AND($I101&lt;&gt;"",AI103&lt;&gt;"",$V78&lt;=$AI103),TRUE,FALSE)</formula>
    </cfRule>
  </conditionalFormatting>
  <conditionalFormatting sqref="AT96">
    <cfRule type="expression" dxfId="416" priority="17">
      <formula>AND($I96&lt;&gt;"",$AT96="")</formula>
    </cfRule>
  </conditionalFormatting>
  <conditionalFormatting sqref="I98">
    <cfRule type="expression" dxfId="415" priority="18">
      <formula>AND($I96&lt;&gt;"",$I98="")</formula>
    </cfRule>
  </conditionalFormatting>
  <conditionalFormatting sqref="AI98">
    <cfRule type="expression" dxfId="414" priority="19">
      <formula>AND($I96&lt;&gt;"",$AI98="")</formula>
    </cfRule>
    <cfRule type="expression" dxfId="413" priority="20">
      <formula>IF(AND($I96&lt;&gt;"",AI98&lt;&gt;"",$V78&lt;=$AI98),TRUE,FALSE)</formula>
    </cfRule>
  </conditionalFormatting>
  <conditionalFormatting sqref="AT91">
    <cfRule type="expression" dxfId="412" priority="13">
      <formula>AND($I91&lt;&gt;"",$AT91="")</formula>
    </cfRule>
  </conditionalFormatting>
  <conditionalFormatting sqref="I93">
    <cfRule type="expression" dxfId="411" priority="14">
      <formula>AND($I91&lt;&gt;"",$I93="")</formula>
    </cfRule>
  </conditionalFormatting>
  <conditionalFormatting sqref="AI93">
    <cfRule type="expression" dxfId="410" priority="15">
      <formula>AND($I91&lt;&gt;"",$AI93="")</formula>
    </cfRule>
    <cfRule type="expression" dxfId="409" priority="16">
      <formula>IF(AND($I91&lt;&gt;"",AI93&lt;&gt;"",$V78&lt;=$AI93),TRUE,FALSE)</formula>
    </cfRule>
  </conditionalFormatting>
  <conditionalFormatting sqref="AT86">
    <cfRule type="expression" dxfId="408" priority="9">
      <formula>AND($I86&lt;&gt;"",$AT86="")</formula>
    </cfRule>
  </conditionalFormatting>
  <conditionalFormatting sqref="I88">
    <cfRule type="expression" dxfId="407" priority="10">
      <formula>AND($I86&lt;&gt;"",$I88="")</formula>
    </cfRule>
  </conditionalFormatting>
  <conditionalFormatting sqref="AI88">
    <cfRule type="expression" dxfId="406" priority="11">
      <formula>AND($I86&lt;&gt;"",$AI88="")</formula>
    </cfRule>
    <cfRule type="expression" dxfId="405" priority="12">
      <formula>IF(AND($I86&lt;&gt;"",AI88&lt;&gt;"",$V78&lt;=$AI88),TRUE,FALSE)</formula>
    </cfRule>
  </conditionalFormatting>
  <conditionalFormatting sqref="AT81">
    <cfRule type="expression" dxfId="404" priority="5">
      <formula>AND($I81&lt;&gt;"",$AT81="")</formula>
    </cfRule>
  </conditionalFormatting>
  <conditionalFormatting sqref="I83">
    <cfRule type="expression" dxfId="403" priority="6">
      <formula>AND($I81&lt;&gt;"",$I83="")</formula>
    </cfRule>
  </conditionalFormatting>
  <conditionalFormatting sqref="AI83">
    <cfRule type="expression" dxfId="402" priority="7">
      <formula>AND($I81&lt;&gt;"",$AI83="")</formula>
    </cfRule>
    <cfRule type="expression" dxfId="401" priority="8">
      <formula>IF(AND($I81&lt;&gt;"",AI83&lt;&gt;"",$V78&lt;=$AI83),TRUE,FALSE)</formula>
    </cfRule>
  </conditionalFormatting>
  <conditionalFormatting sqref="AT71">
    <cfRule type="expression" dxfId="400" priority="1">
      <formula>AND($I71&lt;&gt;"",$AT71="")</formula>
    </cfRule>
  </conditionalFormatting>
  <conditionalFormatting sqref="I73">
    <cfRule type="expression" dxfId="399" priority="2">
      <formula>AND($I71&lt;&gt;"",$I73="")</formula>
    </cfRule>
  </conditionalFormatting>
  <conditionalFormatting sqref="AI73">
    <cfRule type="expression" dxfId="398" priority="3">
      <formula>AND($I71&lt;&gt;"",$AI73="")</formula>
    </cfRule>
    <cfRule type="expression" dxfId="397" priority="4">
      <formula>IF(AND($I71&lt;&gt;"",AI73&lt;&gt;"",$V63&lt;=$AI73),TRUE,FALSE)</formula>
    </cfRule>
  </conditionalFormatting>
  <conditionalFormatting sqref="V68">
    <cfRule type="expression" dxfId="396" priority="37">
      <formula>AND($I66&lt;&gt;"",$V68="")</formula>
    </cfRule>
    <cfRule type="expression" dxfId="395" priority="38">
      <formula>IF(AND(#REF!&lt;&gt;"",#REF!&lt;&gt;"",$V68&lt;=#REF!),TRUE,FALSE)</formula>
    </cfRule>
  </conditionalFormatting>
  <conditionalFormatting sqref="V78 V83 V73">
    <cfRule type="expression" dxfId="394" priority="39">
      <formula>AND($I71&lt;&gt;"",$V73="")</formula>
    </cfRule>
    <cfRule type="expression" dxfId="393" priority="40">
      <formula>IF(AND(#REF!&lt;&gt;"",#REF!&lt;&gt;"",$V73&lt;=#REF!),TRUE,FALSE)</formula>
    </cfRule>
  </conditionalFormatting>
  <conditionalFormatting sqref="V103">
    <cfRule type="expression" dxfId="392" priority="41">
      <formula>AND($I101&lt;&gt;"",$V103="")</formula>
    </cfRule>
    <cfRule type="expression" dxfId="391" priority="42">
      <formula>IF(AND(#REF!&lt;&gt;"",#REF!&lt;&gt;"",$V103&lt;=#REF!),TRUE,FALSE)</formula>
    </cfRule>
  </conditionalFormatting>
  <conditionalFormatting sqref="V98">
    <cfRule type="expression" dxfId="390" priority="43">
      <formula>AND($I96&lt;&gt;"",$V98="")</formula>
    </cfRule>
    <cfRule type="expression" dxfId="389" priority="44">
      <formula>IF(AND(#REF!&lt;&gt;"",#REF!&lt;&gt;"",$V98&lt;=#REF!),TRUE,FALSE)</formula>
    </cfRule>
  </conditionalFormatting>
  <conditionalFormatting sqref="V93">
    <cfRule type="expression" dxfId="388" priority="45">
      <formula>AND($I91&lt;&gt;"",$V93="")</formula>
    </cfRule>
    <cfRule type="expression" dxfId="387" priority="46">
      <formula>IF(AND(#REF!&lt;&gt;"",#REF!&lt;&gt;"",$V93&lt;=#REF!),TRUE,FALSE)</formula>
    </cfRule>
  </conditionalFormatting>
  <conditionalFormatting sqref="V88">
    <cfRule type="expression" dxfId="386" priority="47">
      <formula>AND($I86&lt;&gt;"",$V88="")</formula>
    </cfRule>
    <cfRule type="expression" dxfId="385"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927BF409-5515-4767-899E-FE430E221100}">
            <xm:f>IF(AND($I31&lt;&gt;"",AI33&lt;&gt;"",マスタ!$F$6&lt;=$AI33),TRUE,FALSE)</xm:f>
            <x14:dxf>
              <fill>
                <patternFill>
                  <bgColor rgb="FFFF6600"/>
                </patternFill>
              </fill>
            </x14:dxf>
          </x14:cfRule>
          <xm:sqref>AI33:AQ34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383" priority="30">
      <formula>AND($I31&lt;&gt;"",$AT31="")</formula>
    </cfRule>
  </conditionalFormatting>
  <conditionalFormatting sqref="AI33">
    <cfRule type="expression" dxfId="382" priority="29">
      <formula>AND($I$31&lt;&gt;"",$AI$33="")</formula>
    </cfRule>
  </conditionalFormatting>
  <conditionalFormatting sqref="I33 I38 I43 I48 I53 I58 I63 I68">
    <cfRule type="expression" dxfId="381" priority="31">
      <formula>AND($I31&lt;&gt;"",$I33="")</formula>
    </cfRule>
  </conditionalFormatting>
  <conditionalFormatting sqref="AI38 AI43 AI48 AI53 AI58 AI63 AI68">
    <cfRule type="expression" dxfId="380" priority="33">
      <formula>AND($I36&lt;&gt;"",$AI38="")</formula>
    </cfRule>
    <cfRule type="expression" dxfId="379" priority="34">
      <formula>IF(AND($I36&lt;&gt;"",AI38&lt;&gt;"",$V33&lt;=$AI38),TRUE,FALSE)</formula>
    </cfRule>
  </conditionalFormatting>
  <conditionalFormatting sqref="V33 V38 V43 V48 V53 V58 V63">
    <cfRule type="expression" dxfId="378" priority="35">
      <formula>AND($I31&lt;&gt;"",$V33="")</formula>
    </cfRule>
    <cfRule type="expression" dxfId="377" priority="36">
      <formula>IF(AND($I36&lt;&gt;"",$AI38&lt;&gt;"",$V33&lt;=$AI38),TRUE,FALSE)</formula>
    </cfRule>
  </conditionalFormatting>
  <conditionalFormatting sqref="AT76">
    <cfRule type="expression" dxfId="376" priority="25">
      <formula>AND($I76&lt;&gt;"",$AT76="")</formula>
    </cfRule>
  </conditionalFormatting>
  <conditionalFormatting sqref="I78">
    <cfRule type="expression" dxfId="375" priority="26">
      <formula>AND($I76&lt;&gt;"",$I78="")</formula>
    </cfRule>
  </conditionalFormatting>
  <conditionalFormatting sqref="AI78">
    <cfRule type="expression" dxfId="374" priority="27">
      <formula>AND($I76&lt;&gt;"",$AI78="")</formula>
    </cfRule>
    <cfRule type="expression" dxfId="373" priority="28">
      <formula>IF(AND($I76&lt;&gt;"",AI78&lt;&gt;"",$V68&lt;=$AI78),TRUE,FALSE)</formula>
    </cfRule>
  </conditionalFormatting>
  <conditionalFormatting sqref="AT101">
    <cfRule type="expression" dxfId="372" priority="21">
      <formula>AND($I101&lt;&gt;"",$AT101="")</formula>
    </cfRule>
  </conditionalFormatting>
  <conditionalFormatting sqref="I103">
    <cfRule type="expression" dxfId="371" priority="22">
      <formula>AND($I101&lt;&gt;"",$I103="")</formula>
    </cfRule>
  </conditionalFormatting>
  <conditionalFormatting sqref="AI103">
    <cfRule type="expression" dxfId="370" priority="23">
      <formula>AND($I101&lt;&gt;"",$AI103="")</formula>
    </cfRule>
    <cfRule type="expression" dxfId="369" priority="24">
      <formula>IF(AND($I101&lt;&gt;"",AI103&lt;&gt;"",$V78&lt;=$AI103),TRUE,FALSE)</formula>
    </cfRule>
  </conditionalFormatting>
  <conditionalFormatting sqref="AT96">
    <cfRule type="expression" dxfId="368" priority="17">
      <formula>AND($I96&lt;&gt;"",$AT96="")</formula>
    </cfRule>
  </conditionalFormatting>
  <conditionalFormatting sqref="I98">
    <cfRule type="expression" dxfId="367" priority="18">
      <formula>AND($I96&lt;&gt;"",$I98="")</formula>
    </cfRule>
  </conditionalFormatting>
  <conditionalFormatting sqref="AI98">
    <cfRule type="expression" dxfId="366" priority="19">
      <formula>AND($I96&lt;&gt;"",$AI98="")</formula>
    </cfRule>
    <cfRule type="expression" dxfId="365" priority="20">
      <formula>IF(AND($I96&lt;&gt;"",AI98&lt;&gt;"",$V78&lt;=$AI98),TRUE,FALSE)</formula>
    </cfRule>
  </conditionalFormatting>
  <conditionalFormatting sqref="AT91">
    <cfRule type="expression" dxfId="364" priority="13">
      <formula>AND($I91&lt;&gt;"",$AT91="")</formula>
    </cfRule>
  </conditionalFormatting>
  <conditionalFormatting sqref="I93">
    <cfRule type="expression" dxfId="363" priority="14">
      <formula>AND($I91&lt;&gt;"",$I93="")</formula>
    </cfRule>
  </conditionalFormatting>
  <conditionalFormatting sqref="AI93">
    <cfRule type="expression" dxfId="362" priority="15">
      <formula>AND($I91&lt;&gt;"",$AI93="")</formula>
    </cfRule>
    <cfRule type="expression" dxfId="361" priority="16">
      <formula>IF(AND($I91&lt;&gt;"",AI93&lt;&gt;"",$V78&lt;=$AI93),TRUE,FALSE)</formula>
    </cfRule>
  </conditionalFormatting>
  <conditionalFormatting sqref="AT86">
    <cfRule type="expression" dxfId="360" priority="9">
      <formula>AND($I86&lt;&gt;"",$AT86="")</formula>
    </cfRule>
  </conditionalFormatting>
  <conditionalFormatting sqref="I88">
    <cfRule type="expression" dxfId="359" priority="10">
      <formula>AND($I86&lt;&gt;"",$I88="")</formula>
    </cfRule>
  </conditionalFormatting>
  <conditionalFormatting sqref="AI88">
    <cfRule type="expression" dxfId="358" priority="11">
      <formula>AND($I86&lt;&gt;"",$AI88="")</formula>
    </cfRule>
    <cfRule type="expression" dxfId="357" priority="12">
      <formula>IF(AND($I86&lt;&gt;"",AI88&lt;&gt;"",$V78&lt;=$AI88),TRUE,FALSE)</formula>
    </cfRule>
  </conditionalFormatting>
  <conditionalFormatting sqref="AT81">
    <cfRule type="expression" dxfId="356" priority="5">
      <formula>AND($I81&lt;&gt;"",$AT81="")</formula>
    </cfRule>
  </conditionalFormatting>
  <conditionalFormatting sqref="I83">
    <cfRule type="expression" dxfId="355" priority="6">
      <formula>AND($I81&lt;&gt;"",$I83="")</formula>
    </cfRule>
  </conditionalFormatting>
  <conditionalFormatting sqref="AI83">
    <cfRule type="expression" dxfId="354" priority="7">
      <formula>AND($I81&lt;&gt;"",$AI83="")</formula>
    </cfRule>
    <cfRule type="expression" dxfId="353" priority="8">
      <formula>IF(AND($I81&lt;&gt;"",AI83&lt;&gt;"",$V78&lt;=$AI83),TRUE,FALSE)</formula>
    </cfRule>
  </conditionalFormatting>
  <conditionalFormatting sqref="AT71">
    <cfRule type="expression" dxfId="352" priority="1">
      <formula>AND($I71&lt;&gt;"",$AT71="")</formula>
    </cfRule>
  </conditionalFormatting>
  <conditionalFormatting sqref="I73">
    <cfRule type="expression" dxfId="351" priority="2">
      <formula>AND($I71&lt;&gt;"",$I73="")</formula>
    </cfRule>
  </conditionalFormatting>
  <conditionalFormatting sqref="AI73">
    <cfRule type="expression" dxfId="350" priority="3">
      <formula>AND($I71&lt;&gt;"",$AI73="")</formula>
    </cfRule>
    <cfRule type="expression" dxfId="349" priority="4">
      <formula>IF(AND($I71&lt;&gt;"",AI73&lt;&gt;"",$V63&lt;=$AI73),TRUE,FALSE)</formula>
    </cfRule>
  </conditionalFormatting>
  <conditionalFormatting sqref="V68">
    <cfRule type="expression" dxfId="348" priority="37">
      <formula>AND($I66&lt;&gt;"",$V68="")</formula>
    </cfRule>
    <cfRule type="expression" dxfId="347" priority="38">
      <formula>IF(AND(#REF!&lt;&gt;"",#REF!&lt;&gt;"",$V68&lt;=#REF!),TRUE,FALSE)</formula>
    </cfRule>
  </conditionalFormatting>
  <conditionalFormatting sqref="V78 V83 V73">
    <cfRule type="expression" dxfId="346" priority="39">
      <formula>AND($I71&lt;&gt;"",$V73="")</formula>
    </cfRule>
    <cfRule type="expression" dxfId="345" priority="40">
      <formula>IF(AND(#REF!&lt;&gt;"",#REF!&lt;&gt;"",$V73&lt;=#REF!),TRUE,FALSE)</formula>
    </cfRule>
  </conditionalFormatting>
  <conditionalFormatting sqref="V103">
    <cfRule type="expression" dxfId="344" priority="41">
      <formula>AND($I101&lt;&gt;"",$V103="")</formula>
    </cfRule>
    <cfRule type="expression" dxfId="343" priority="42">
      <formula>IF(AND(#REF!&lt;&gt;"",#REF!&lt;&gt;"",$V103&lt;=#REF!),TRUE,FALSE)</formula>
    </cfRule>
  </conditionalFormatting>
  <conditionalFormatting sqref="V98">
    <cfRule type="expression" dxfId="342" priority="43">
      <formula>AND($I96&lt;&gt;"",$V98="")</formula>
    </cfRule>
    <cfRule type="expression" dxfId="341" priority="44">
      <formula>IF(AND(#REF!&lt;&gt;"",#REF!&lt;&gt;"",$V98&lt;=#REF!),TRUE,FALSE)</formula>
    </cfRule>
  </conditionalFormatting>
  <conditionalFormatting sqref="V93">
    <cfRule type="expression" dxfId="340" priority="45">
      <formula>AND($I91&lt;&gt;"",$V93="")</formula>
    </cfRule>
    <cfRule type="expression" dxfId="339" priority="46">
      <formula>IF(AND(#REF!&lt;&gt;"",#REF!&lt;&gt;"",$V93&lt;=#REF!),TRUE,FALSE)</formula>
    </cfRule>
  </conditionalFormatting>
  <conditionalFormatting sqref="V88">
    <cfRule type="expression" dxfId="338" priority="47">
      <formula>AND($I86&lt;&gt;"",$V88="")</formula>
    </cfRule>
    <cfRule type="expression" dxfId="337"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EF2A58E0-EF8C-4EAC-B796-1EC272DA86ED}">
            <xm:f>IF(AND($I31&lt;&gt;"",AI33&lt;&gt;"",マスタ!$F$6&lt;=$AI33),TRUE,FALSE)</xm:f>
            <x14:dxf>
              <fill>
                <patternFill>
                  <bgColor rgb="FFFF6600"/>
                </patternFill>
              </fill>
            </x14:dxf>
          </x14:cfRule>
          <xm:sqref>AI33:AQ34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335" priority="30">
      <formula>AND($I31&lt;&gt;"",$AT31="")</formula>
    </cfRule>
  </conditionalFormatting>
  <conditionalFormatting sqref="AI33">
    <cfRule type="expression" dxfId="334" priority="29">
      <formula>AND($I$31&lt;&gt;"",$AI$33="")</formula>
    </cfRule>
  </conditionalFormatting>
  <conditionalFormatting sqref="I33 I38 I43 I48 I53 I58 I63 I68">
    <cfRule type="expression" dxfId="333" priority="31">
      <formula>AND($I31&lt;&gt;"",$I33="")</formula>
    </cfRule>
  </conditionalFormatting>
  <conditionalFormatting sqref="AI38 AI43 AI48 AI53 AI58 AI63 AI68">
    <cfRule type="expression" dxfId="332" priority="33">
      <formula>AND($I36&lt;&gt;"",$AI38="")</formula>
    </cfRule>
    <cfRule type="expression" dxfId="331" priority="34">
      <formula>IF(AND($I36&lt;&gt;"",AI38&lt;&gt;"",$V33&lt;=$AI38),TRUE,FALSE)</formula>
    </cfRule>
  </conditionalFormatting>
  <conditionalFormatting sqref="V33 V38 V43 V48 V53 V58 V63">
    <cfRule type="expression" dxfId="330" priority="35">
      <formula>AND($I31&lt;&gt;"",$V33="")</formula>
    </cfRule>
    <cfRule type="expression" dxfId="329" priority="36">
      <formula>IF(AND($I36&lt;&gt;"",$AI38&lt;&gt;"",$V33&lt;=$AI38),TRUE,FALSE)</formula>
    </cfRule>
  </conditionalFormatting>
  <conditionalFormatting sqref="AT76">
    <cfRule type="expression" dxfId="328" priority="25">
      <formula>AND($I76&lt;&gt;"",$AT76="")</formula>
    </cfRule>
  </conditionalFormatting>
  <conditionalFormatting sqref="I78">
    <cfRule type="expression" dxfId="327" priority="26">
      <formula>AND($I76&lt;&gt;"",$I78="")</formula>
    </cfRule>
  </conditionalFormatting>
  <conditionalFormatting sqref="AI78">
    <cfRule type="expression" dxfId="326" priority="27">
      <formula>AND($I76&lt;&gt;"",$AI78="")</formula>
    </cfRule>
    <cfRule type="expression" dxfId="325" priority="28">
      <formula>IF(AND($I76&lt;&gt;"",AI78&lt;&gt;"",$V68&lt;=$AI78),TRUE,FALSE)</formula>
    </cfRule>
  </conditionalFormatting>
  <conditionalFormatting sqref="AT101">
    <cfRule type="expression" dxfId="324" priority="21">
      <formula>AND($I101&lt;&gt;"",$AT101="")</formula>
    </cfRule>
  </conditionalFormatting>
  <conditionalFormatting sqref="I103">
    <cfRule type="expression" dxfId="323" priority="22">
      <formula>AND($I101&lt;&gt;"",$I103="")</formula>
    </cfRule>
  </conditionalFormatting>
  <conditionalFormatting sqref="AI103">
    <cfRule type="expression" dxfId="322" priority="23">
      <formula>AND($I101&lt;&gt;"",$AI103="")</formula>
    </cfRule>
    <cfRule type="expression" dxfId="321" priority="24">
      <formula>IF(AND($I101&lt;&gt;"",AI103&lt;&gt;"",$V78&lt;=$AI103),TRUE,FALSE)</formula>
    </cfRule>
  </conditionalFormatting>
  <conditionalFormatting sqref="AT96">
    <cfRule type="expression" dxfId="320" priority="17">
      <formula>AND($I96&lt;&gt;"",$AT96="")</formula>
    </cfRule>
  </conditionalFormatting>
  <conditionalFormatting sqref="I98">
    <cfRule type="expression" dxfId="319" priority="18">
      <formula>AND($I96&lt;&gt;"",$I98="")</formula>
    </cfRule>
  </conditionalFormatting>
  <conditionalFormatting sqref="AI98">
    <cfRule type="expression" dxfId="318" priority="19">
      <formula>AND($I96&lt;&gt;"",$AI98="")</formula>
    </cfRule>
    <cfRule type="expression" dxfId="317" priority="20">
      <formula>IF(AND($I96&lt;&gt;"",AI98&lt;&gt;"",$V78&lt;=$AI98),TRUE,FALSE)</formula>
    </cfRule>
  </conditionalFormatting>
  <conditionalFormatting sqref="AT91">
    <cfRule type="expression" dxfId="316" priority="13">
      <formula>AND($I91&lt;&gt;"",$AT91="")</formula>
    </cfRule>
  </conditionalFormatting>
  <conditionalFormatting sqref="I93">
    <cfRule type="expression" dxfId="315" priority="14">
      <formula>AND($I91&lt;&gt;"",$I93="")</formula>
    </cfRule>
  </conditionalFormatting>
  <conditionalFormatting sqref="AI93">
    <cfRule type="expression" dxfId="314" priority="15">
      <formula>AND($I91&lt;&gt;"",$AI93="")</formula>
    </cfRule>
    <cfRule type="expression" dxfId="313" priority="16">
      <formula>IF(AND($I91&lt;&gt;"",AI93&lt;&gt;"",$V78&lt;=$AI93),TRUE,FALSE)</formula>
    </cfRule>
  </conditionalFormatting>
  <conditionalFormatting sqref="AT86">
    <cfRule type="expression" dxfId="312" priority="9">
      <formula>AND($I86&lt;&gt;"",$AT86="")</formula>
    </cfRule>
  </conditionalFormatting>
  <conditionalFormatting sqref="I88">
    <cfRule type="expression" dxfId="311" priority="10">
      <formula>AND($I86&lt;&gt;"",$I88="")</formula>
    </cfRule>
  </conditionalFormatting>
  <conditionalFormatting sqref="AI88">
    <cfRule type="expression" dxfId="310" priority="11">
      <formula>AND($I86&lt;&gt;"",$AI88="")</formula>
    </cfRule>
    <cfRule type="expression" dxfId="309" priority="12">
      <formula>IF(AND($I86&lt;&gt;"",AI88&lt;&gt;"",$V78&lt;=$AI88),TRUE,FALSE)</formula>
    </cfRule>
  </conditionalFormatting>
  <conditionalFormatting sqref="AT81">
    <cfRule type="expression" dxfId="308" priority="5">
      <formula>AND($I81&lt;&gt;"",$AT81="")</formula>
    </cfRule>
  </conditionalFormatting>
  <conditionalFormatting sqref="I83">
    <cfRule type="expression" dxfId="307" priority="6">
      <formula>AND($I81&lt;&gt;"",$I83="")</formula>
    </cfRule>
  </conditionalFormatting>
  <conditionalFormatting sqref="AI83">
    <cfRule type="expression" dxfId="306" priority="7">
      <formula>AND($I81&lt;&gt;"",$AI83="")</formula>
    </cfRule>
    <cfRule type="expression" dxfId="305" priority="8">
      <formula>IF(AND($I81&lt;&gt;"",AI83&lt;&gt;"",$V78&lt;=$AI83),TRUE,FALSE)</formula>
    </cfRule>
  </conditionalFormatting>
  <conditionalFormatting sqref="AT71">
    <cfRule type="expression" dxfId="304" priority="1">
      <formula>AND($I71&lt;&gt;"",$AT71="")</formula>
    </cfRule>
  </conditionalFormatting>
  <conditionalFormatting sqref="I73">
    <cfRule type="expression" dxfId="303" priority="2">
      <formula>AND($I71&lt;&gt;"",$I73="")</formula>
    </cfRule>
  </conditionalFormatting>
  <conditionalFormatting sqref="AI73">
    <cfRule type="expression" dxfId="302" priority="3">
      <formula>AND($I71&lt;&gt;"",$AI73="")</formula>
    </cfRule>
    <cfRule type="expression" dxfId="301" priority="4">
      <formula>IF(AND($I71&lt;&gt;"",AI73&lt;&gt;"",$V63&lt;=$AI73),TRUE,FALSE)</formula>
    </cfRule>
  </conditionalFormatting>
  <conditionalFormatting sqref="V68">
    <cfRule type="expression" dxfId="300" priority="37">
      <formula>AND($I66&lt;&gt;"",$V68="")</formula>
    </cfRule>
    <cfRule type="expression" dxfId="299" priority="38">
      <formula>IF(AND(#REF!&lt;&gt;"",#REF!&lt;&gt;"",$V68&lt;=#REF!),TRUE,FALSE)</formula>
    </cfRule>
  </conditionalFormatting>
  <conditionalFormatting sqref="V78 V83 V73">
    <cfRule type="expression" dxfId="298" priority="39">
      <formula>AND($I71&lt;&gt;"",$V73="")</formula>
    </cfRule>
    <cfRule type="expression" dxfId="297" priority="40">
      <formula>IF(AND(#REF!&lt;&gt;"",#REF!&lt;&gt;"",$V73&lt;=#REF!),TRUE,FALSE)</formula>
    </cfRule>
  </conditionalFormatting>
  <conditionalFormatting sqref="V103">
    <cfRule type="expression" dxfId="296" priority="41">
      <formula>AND($I101&lt;&gt;"",$V103="")</formula>
    </cfRule>
    <cfRule type="expression" dxfId="295" priority="42">
      <formula>IF(AND(#REF!&lt;&gt;"",#REF!&lt;&gt;"",$V103&lt;=#REF!),TRUE,FALSE)</formula>
    </cfRule>
  </conditionalFormatting>
  <conditionalFormatting sqref="V98">
    <cfRule type="expression" dxfId="294" priority="43">
      <formula>AND($I96&lt;&gt;"",$V98="")</formula>
    </cfRule>
    <cfRule type="expression" dxfId="293" priority="44">
      <formula>IF(AND(#REF!&lt;&gt;"",#REF!&lt;&gt;"",$V98&lt;=#REF!),TRUE,FALSE)</formula>
    </cfRule>
  </conditionalFormatting>
  <conditionalFormatting sqref="V93">
    <cfRule type="expression" dxfId="292" priority="45">
      <formula>AND($I91&lt;&gt;"",$V93="")</formula>
    </cfRule>
    <cfRule type="expression" dxfId="291" priority="46">
      <formula>IF(AND(#REF!&lt;&gt;"",#REF!&lt;&gt;"",$V93&lt;=#REF!),TRUE,FALSE)</formula>
    </cfRule>
  </conditionalFormatting>
  <conditionalFormatting sqref="V88">
    <cfRule type="expression" dxfId="290" priority="47">
      <formula>AND($I86&lt;&gt;"",$V88="")</formula>
    </cfRule>
    <cfRule type="expression" dxfId="289"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9A779483-193D-43E6-A175-8C056AFAEAF7}">
            <xm:f>IF(AND($I31&lt;&gt;"",AI33&lt;&gt;"",マスタ!$F$6&lt;=$AI33),TRUE,FALSE)</xm:f>
            <x14:dxf>
              <fill>
                <patternFill>
                  <bgColor rgb="FFFF6600"/>
                </patternFill>
              </fill>
            </x14:dxf>
          </x14:cfRule>
          <xm:sqref>AI33:AQ34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CD2"/>
  <sheetViews>
    <sheetView workbookViewId="0"/>
  </sheetViews>
  <sheetFormatPr defaultRowHeight="18.75" x14ac:dyDescent="0.4"/>
  <cols>
    <col min="1" max="1" width="18.875" customWidth="1"/>
    <col min="2" max="2" width="17.125" customWidth="1"/>
    <col min="3" max="3" width="16.75" customWidth="1"/>
    <col min="4" max="4" width="23.5" customWidth="1"/>
  </cols>
  <sheetData>
    <row r="1" spans="1:16306" s="66" customFormat="1" ht="56.25" x14ac:dyDescent="0.4">
      <c r="A1" s="68" t="s">
        <v>176</v>
      </c>
      <c r="B1" s="69" t="s">
        <v>177</v>
      </c>
      <c r="C1" s="70" t="s">
        <v>178</v>
      </c>
      <c r="D1" s="70" t="s">
        <v>179</v>
      </c>
      <c r="E1" s="69" t="s">
        <v>180</v>
      </c>
      <c r="F1" s="69" t="s">
        <v>181</v>
      </c>
      <c r="G1" s="69"/>
      <c r="H1" s="69" t="s">
        <v>182</v>
      </c>
      <c r="I1" s="193" t="s">
        <v>30</v>
      </c>
      <c r="J1" s="193"/>
      <c r="K1" s="69" t="s">
        <v>183</v>
      </c>
      <c r="L1" s="69" t="s">
        <v>184</v>
      </c>
      <c r="M1" s="69" t="s">
        <v>185</v>
      </c>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row>
    <row r="2" spans="1:16306" x14ac:dyDescent="0.4">
      <c r="A2" s="80" t="str">
        <f>IF(①職員名簿!C4="","",①職員名簿!C4)</f>
        <v/>
      </c>
      <c r="B2" s="72"/>
      <c r="C2" s="82" t="str">
        <f>②第１号様式の１!AC7</f>
        <v/>
      </c>
      <c r="D2" s="82" t="str">
        <f>②第１号様式の１!AC9</f>
        <v/>
      </c>
      <c r="E2" s="81" t="str">
        <f>②第１号様式の１!AF6</f>
        <v/>
      </c>
      <c r="F2" s="81" t="str">
        <f>②第１号様式の１!T24</f>
        <v/>
      </c>
      <c r="G2" s="72"/>
      <c r="H2" s="81" t="str">
        <f>②第１号様式の１!B21</f>
        <v/>
      </c>
      <c r="I2" s="81" t="str">
        <f>②第１号様式の１!N21</f>
        <v/>
      </c>
      <c r="J2" s="81">
        <f>②第１号様式の１!Q21</f>
        <v>0</v>
      </c>
      <c r="K2" s="72"/>
      <c r="L2" s="81" t="str">
        <f>②第１号様式の１!AB21</f>
        <v/>
      </c>
      <c r="M2" s="81" t="str">
        <f>②第１号様式の１!AE21</f>
        <v/>
      </c>
    </row>
  </sheetData>
  <sheetProtection algorithmName="SHA-512" hashValue="FbclZtunPPcXHfb4NEcRdK8d8tXJ0kysBps0enYtAyRHg8sfQPD9fXQoRtHyHRdn7QudzLDiOszcBcqzV/q/ng==" saltValue="c8V3ljyAQNOdw191/C019A==" spinCount="100000" sheet="1" objects="1" scenarios="1"/>
  <mergeCells count="1">
    <mergeCell ref="I1:J1"/>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287" priority="30">
      <formula>AND($I31&lt;&gt;"",$AT31="")</formula>
    </cfRule>
  </conditionalFormatting>
  <conditionalFormatting sqref="AI33">
    <cfRule type="expression" dxfId="286" priority="29">
      <formula>AND($I$31&lt;&gt;"",$AI$33="")</formula>
    </cfRule>
  </conditionalFormatting>
  <conditionalFormatting sqref="I33 I38 I43 I48 I53 I58 I63 I68">
    <cfRule type="expression" dxfId="285" priority="31">
      <formula>AND($I31&lt;&gt;"",$I33="")</formula>
    </cfRule>
  </conditionalFormatting>
  <conditionalFormatting sqref="AI38 AI43 AI48 AI53 AI58 AI63 AI68">
    <cfRule type="expression" dxfId="284" priority="33">
      <formula>AND($I36&lt;&gt;"",$AI38="")</formula>
    </cfRule>
    <cfRule type="expression" dxfId="283" priority="34">
      <formula>IF(AND($I36&lt;&gt;"",AI38&lt;&gt;"",$V33&lt;=$AI38),TRUE,FALSE)</formula>
    </cfRule>
  </conditionalFormatting>
  <conditionalFormatting sqref="V33 V38 V43 V48 V53 V58 V63">
    <cfRule type="expression" dxfId="282" priority="35">
      <formula>AND($I31&lt;&gt;"",$V33="")</formula>
    </cfRule>
    <cfRule type="expression" dxfId="281" priority="36">
      <formula>IF(AND($I36&lt;&gt;"",$AI38&lt;&gt;"",$V33&lt;=$AI38),TRUE,FALSE)</formula>
    </cfRule>
  </conditionalFormatting>
  <conditionalFormatting sqref="AT76">
    <cfRule type="expression" dxfId="280" priority="25">
      <formula>AND($I76&lt;&gt;"",$AT76="")</formula>
    </cfRule>
  </conditionalFormatting>
  <conditionalFormatting sqref="I78">
    <cfRule type="expression" dxfId="279" priority="26">
      <formula>AND($I76&lt;&gt;"",$I78="")</formula>
    </cfRule>
  </conditionalFormatting>
  <conditionalFormatting sqref="AI78">
    <cfRule type="expression" dxfId="278" priority="27">
      <formula>AND($I76&lt;&gt;"",$AI78="")</formula>
    </cfRule>
    <cfRule type="expression" dxfId="277" priority="28">
      <formula>IF(AND($I76&lt;&gt;"",AI78&lt;&gt;"",$V68&lt;=$AI78),TRUE,FALSE)</formula>
    </cfRule>
  </conditionalFormatting>
  <conditionalFormatting sqref="AT101">
    <cfRule type="expression" dxfId="276" priority="21">
      <formula>AND($I101&lt;&gt;"",$AT101="")</formula>
    </cfRule>
  </conditionalFormatting>
  <conditionalFormatting sqref="I103">
    <cfRule type="expression" dxfId="275" priority="22">
      <formula>AND($I101&lt;&gt;"",$I103="")</formula>
    </cfRule>
  </conditionalFormatting>
  <conditionalFormatting sqref="AI103">
    <cfRule type="expression" dxfId="274" priority="23">
      <formula>AND($I101&lt;&gt;"",$AI103="")</formula>
    </cfRule>
    <cfRule type="expression" dxfId="273" priority="24">
      <formula>IF(AND($I101&lt;&gt;"",AI103&lt;&gt;"",$V78&lt;=$AI103),TRUE,FALSE)</formula>
    </cfRule>
  </conditionalFormatting>
  <conditionalFormatting sqref="AT96">
    <cfRule type="expression" dxfId="272" priority="17">
      <formula>AND($I96&lt;&gt;"",$AT96="")</formula>
    </cfRule>
  </conditionalFormatting>
  <conditionalFormatting sqref="I98">
    <cfRule type="expression" dxfId="271" priority="18">
      <formula>AND($I96&lt;&gt;"",$I98="")</formula>
    </cfRule>
  </conditionalFormatting>
  <conditionalFormatting sqref="AI98">
    <cfRule type="expression" dxfId="270" priority="19">
      <formula>AND($I96&lt;&gt;"",$AI98="")</formula>
    </cfRule>
    <cfRule type="expression" dxfId="269" priority="20">
      <formula>IF(AND($I96&lt;&gt;"",AI98&lt;&gt;"",$V78&lt;=$AI98),TRUE,FALSE)</formula>
    </cfRule>
  </conditionalFormatting>
  <conditionalFormatting sqref="AT91">
    <cfRule type="expression" dxfId="268" priority="13">
      <formula>AND($I91&lt;&gt;"",$AT91="")</formula>
    </cfRule>
  </conditionalFormatting>
  <conditionalFormatting sqref="I93">
    <cfRule type="expression" dxfId="267" priority="14">
      <formula>AND($I91&lt;&gt;"",$I93="")</formula>
    </cfRule>
  </conditionalFormatting>
  <conditionalFormatting sqref="AI93">
    <cfRule type="expression" dxfId="266" priority="15">
      <formula>AND($I91&lt;&gt;"",$AI93="")</formula>
    </cfRule>
    <cfRule type="expression" dxfId="265" priority="16">
      <formula>IF(AND($I91&lt;&gt;"",AI93&lt;&gt;"",$V78&lt;=$AI93),TRUE,FALSE)</formula>
    </cfRule>
  </conditionalFormatting>
  <conditionalFormatting sqref="AT86">
    <cfRule type="expression" dxfId="264" priority="9">
      <formula>AND($I86&lt;&gt;"",$AT86="")</formula>
    </cfRule>
  </conditionalFormatting>
  <conditionalFormatting sqref="I88">
    <cfRule type="expression" dxfId="263" priority="10">
      <formula>AND($I86&lt;&gt;"",$I88="")</formula>
    </cfRule>
  </conditionalFormatting>
  <conditionalFormatting sqref="AI88">
    <cfRule type="expression" dxfId="262" priority="11">
      <formula>AND($I86&lt;&gt;"",$AI88="")</formula>
    </cfRule>
    <cfRule type="expression" dxfId="261" priority="12">
      <formula>IF(AND($I86&lt;&gt;"",AI88&lt;&gt;"",$V78&lt;=$AI88),TRUE,FALSE)</formula>
    </cfRule>
  </conditionalFormatting>
  <conditionalFormatting sqref="AT81">
    <cfRule type="expression" dxfId="260" priority="5">
      <formula>AND($I81&lt;&gt;"",$AT81="")</formula>
    </cfRule>
  </conditionalFormatting>
  <conditionalFormatting sqref="I83">
    <cfRule type="expression" dxfId="259" priority="6">
      <formula>AND($I81&lt;&gt;"",$I83="")</formula>
    </cfRule>
  </conditionalFormatting>
  <conditionalFormatting sqref="AI83">
    <cfRule type="expression" dxfId="258" priority="7">
      <formula>AND($I81&lt;&gt;"",$AI83="")</formula>
    </cfRule>
    <cfRule type="expression" dxfId="257" priority="8">
      <formula>IF(AND($I81&lt;&gt;"",AI83&lt;&gt;"",$V78&lt;=$AI83),TRUE,FALSE)</formula>
    </cfRule>
  </conditionalFormatting>
  <conditionalFormatting sqref="AT71">
    <cfRule type="expression" dxfId="256" priority="1">
      <formula>AND($I71&lt;&gt;"",$AT71="")</formula>
    </cfRule>
  </conditionalFormatting>
  <conditionalFormatting sqref="I73">
    <cfRule type="expression" dxfId="255" priority="2">
      <formula>AND($I71&lt;&gt;"",$I73="")</formula>
    </cfRule>
  </conditionalFormatting>
  <conditionalFormatting sqref="AI73">
    <cfRule type="expression" dxfId="254" priority="3">
      <formula>AND($I71&lt;&gt;"",$AI73="")</formula>
    </cfRule>
    <cfRule type="expression" dxfId="253" priority="4">
      <formula>IF(AND($I71&lt;&gt;"",AI73&lt;&gt;"",$V63&lt;=$AI73),TRUE,FALSE)</formula>
    </cfRule>
  </conditionalFormatting>
  <conditionalFormatting sqref="V68">
    <cfRule type="expression" dxfId="252" priority="37">
      <formula>AND($I66&lt;&gt;"",$V68="")</formula>
    </cfRule>
    <cfRule type="expression" dxfId="251" priority="38">
      <formula>IF(AND(#REF!&lt;&gt;"",#REF!&lt;&gt;"",$V68&lt;=#REF!),TRUE,FALSE)</formula>
    </cfRule>
  </conditionalFormatting>
  <conditionalFormatting sqref="V78 V83 V73">
    <cfRule type="expression" dxfId="250" priority="39">
      <formula>AND($I71&lt;&gt;"",$V73="")</formula>
    </cfRule>
    <cfRule type="expression" dxfId="249" priority="40">
      <formula>IF(AND(#REF!&lt;&gt;"",#REF!&lt;&gt;"",$V73&lt;=#REF!),TRUE,FALSE)</formula>
    </cfRule>
  </conditionalFormatting>
  <conditionalFormatting sqref="V103">
    <cfRule type="expression" dxfId="248" priority="41">
      <formula>AND($I101&lt;&gt;"",$V103="")</formula>
    </cfRule>
    <cfRule type="expression" dxfId="247" priority="42">
      <formula>IF(AND(#REF!&lt;&gt;"",#REF!&lt;&gt;"",$V103&lt;=#REF!),TRUE,FALSE)</formula>
    </cfRule>
  </conditionalFormatting>
  <conditionalFormatting sqref="V98">
    <cfRule type="expression" dxfId="246" priority="43">
      <formula>AND($I96&lt;&gt;"",$V98="")</formula>
    </cfRule>
    <cfRule type="expression" dxfId="245" priority="44">
      <formula>IF(AND(#REF!&lt;&gt;"",#REF!&lt;&gt;"",$V98&lt;=#REF!),TRUE,FALSE)</formula>
    </cfRule>
  </conditionalFormatting>
  <conditionalFormatting sqref="V93">
    <cfRule type="expression" dxfId="244" priority="45">
      <formula>AND($I91&lt;&gt;"",$V93="")</formula>
    </cfRule>
    <cfRule type="expression" dxfId="243" priority="46">
      <formula>IF(AND(#REF!&lt;&gt;"",#REF!&lt;&gt;"",$V93&lt;=#REF!),TRUE,FALSE)</formula>
    </cfRule>
  </conditionalFormatting>
  <conditionalFormatting sqref="V88">
    <cfRule type="expression" dxfId="242" priority="47">
      <formula>AND($I86&lt;&gt;"",$V88="")</formula>
    </cfRule>
    <cfRule type="expression" dxfId="241"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40AF067E-D4AC-42B6-8CCE-8C6F16D13962}">
            <xm:f>IF(AND($I31&lt;&gt;"",AI33&lt;&gt;"",マスタ!$F$6&lt;=$AI33),TRUE,FALSE)</xm:f>
            <x14:dxf>
              <fill>
                <patternFill>
                  <bgColor rgb="FFFF6600"/>
                </patternFill>
              </fill>
            </x14:dxf>
          </x14:cfRule>
          <xm:sqref>AI33:AQ34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239" priority="30">
      <formula>AND($I31&lt;&gt;"",$AT31="")</formula>
    </cfRule>
  </conditionalFormatting>
  <conditionalFormatting sqref="AI33">
    <cfRule type="expression" dxfId="238" priority="29">
      <formula>AND($I$31&lt;&gt;"",$AI$33="")</formula>
    </cfRule>
  </conditionalFormatting>
  <conditionalFormatting sqref="I33 I38 I43 I48 I53 I58 I63 I68">
    <cfRule type="expression" dxfId="237" priority="31">
      <formula>AND($I31&lt;&gt;"",$I33="")</formula>
    </cfRule>
  </conditionalFormatting>
  <conditionalFormatting sqref="AI38 AI43 AI48 AI53 AI58 AI63 AI68">
    <cfRule type="expression" dxfId="236" priority="33">
      <formula>AND($I36&lt;&gt;"",$AI38="")</formula>
    </cfRule>
    <cfRule type="expression" dxfId="235" priority="34">
      <formula>IF(AND($I36&lt;&gt;"",AI38&lt;&gt;"",$V33&lt;=$AI38),TRUE,FALSE)</formula>
    </cfRule>
  </conditionalFormatting>
  <conditionalFormatting sqref="V33 V38 V43 V48 V53 V58 V63">
    <cfRule type="expression" dxfId="234" priority="35">
      <formula>AND($I31&lt;&gt;"",$V33="")</formula>
    </cfRule>
    <cfRule type="expression" dxfId="233" priority="36">
      <formula>IF(AND($I36&lt;&gt;"",$AI38&lt;&gt;"",$V33&lt;=$AI38),TRUE,FALSE)</formula>
    </cfRule>
  </conditionalFormatting>
  <conditionalFormatting sqref="AT76">
    <cfRule type="expression" dxfId="232" priority="25">
      <formula>AND($I76&lt;&gt;"",$AT76="")</formula>
    </cfRule>
  </conditionalFormatting>
  <conditionalFormatting sqref="I78">
    <cfRule type="expression" dxfId="231" priority="26">
      <formula>AND($I76&lt;&gt;"",$I78="")</formula>
    </cfRule>
  </conditionalFormatting>
  <conditionalFormatting sqref="AI78">
    <cfRule type="expression" dxfId="230" priority="27">
      <formula>AND($I76&lt;&gt;"",$AI78="")</formula>
    </cfRule>
    <cfRule type="expression" dxfId="229" priority="28">
      <formula>IF(AND($I76&lt;&gt;"",AI78&lt;&gt;"",$V68&lt;=$AI78),TRUE,FALSE)</formula>
    </cfRule>
  </conditionalFormatting>
  <conditionalFormatting sqref="AT101">
    <cfRule type="expression" dxfId="228" priority="21">
      <formula>AND($I101&lt;&gt;"",$AT101="")</formula>
    </cfRule>
  </conditionalFormatting>
  <conditionalFormatting sqref="I103">
    <cfRule type="expression" dxfId="227" priority="22">
      <formula>AND($I101&lt;&gt;"",$I103="")</formula>
    </cfRule>
  </conditionalFormatting>
  <conditionalFormatting sqref="AI103">
    <cfRule type="expression" dxfId="226" priority="23">
      <formula>AND($I101&lt;&gt;"",$AI103="")</formula>
    </cfRule>
    <cfRule type="expression" dxfId="225" priority="24">
      <formula>IF(AND($I101&lt;&gt;"",AI103&lt;&gt;"",$V78&lt;=$AI103),TRUE,FALSE)</formula>
    </cfRule>
  </conditionalFormatting>
  <conditionalFormatting sqref="AT96">
    <cfRule type="expression" dxfId="224" priority="17">
      <formula>AND($I96&lt;&gt;"",$AT96="")</formula>
    </cfRule>
  </conditionalFormatting>
  <conditionalFormatting sqref="I98">
    <cfRule type="expression" dxfId="223" priority="18">
      <formula>AND($I96&lt;&gt;"",$I98="")</formula>
    </cfRule>
  </conditionalFormatting>
  <conditionalFormatting sqref="AI98">
    <cfRule type="expression" dxfId="222" priority="19">
      <formula>AND($I96&lt;&gt;"",$AI98="")</formula>
    </cfRule>
    <cfRule type="expression" dxfId="221" priority="20">
      <formula>IF(AND($I96&lt;&gt;"",AI98&lt;&gt;"",$V78&lt;=$AI98),TRUE,FALSE)</formula>
    </cfRule>
  </conditionalFormatting>
  <conditionalFormatting sqref="AT91">
    <cfRule type="expression" dxfId="220" priority="13">
      <formula>AND($I91&lt;&gt;"",$AT91="")</formula>
    </cfRule>
  </conditionalFormatting>
  <conditionalFormatting sqref="I93">
    <cfRule type="expression" dxfId="219" priority="14">
      <formula>AND($I91&lt;&gt;"",$I93="")</formula>
    </cfRule>
  </conditionalFormatting>
  <conditionalFormatting sqref="AI93">
    <cfRule type="expression" dxfId="218" priority="15">
      <formula>AND($I91&lt;&gt;"",$AI93="")</formula>
    </cfRule>
    <cfRule type="expression" dxfId="217" priority="16">
      <formula>IF(AND($I91&lt;&gt;"",AI93&lt;&gt;"",$V78&lt;=$AI93),TRUE,FALSE)</formula>
    </cfRule>
  </conditionalFormatting>
  <conditionalFormatting sqref="AT86">
    <cfRule type="expression" dxfId="216" priority="9">
      <formula>AND($I86&lt;&gt;"",$AT86="")</formula>
    </cfRule>
  </conditionalFormatting>
  <conditionalFormatting sqref="I88">
    <cfRule type="expression" dxfId="215" priority="10">
      <formula>AND($I86&lt;&gt;"",$I88="")</formula>
    </cfRule>
  </conditionalFormatting>
  <conditionalFormatting sqref="AI88">
    <cfRule type="expression" dxfId="214" priority="11">
      <formula>AND($I86&lt;&gt;"",$AI88="")</formula>
    </cfRule>
    <cfRule type="expression" dxfId="213" priority="12">
      <formula>IF(AND($I86&lt;&gt;"",AI88&lt;&gt;"",$V78&lt;=$AI88),TRUE,FALSE)</formula>
    </cfRule>
  </conditionalFormatting>
  <conditionalFormatting sqref="AT81">
    <cfRule type="expression" dxfId="212" priority="5">
      <formula>AND($I81&lt;&gt;"",$AT81="")</formula>
    </cfRule>
  </conditionalFormatting>
  <conditionalFormatting sqref="I83">
    <cfRule type="expression" dxfId="211" priority="6">
      <formula>AND($I81&lt;&gt;"",$I83="")</formula>
    </cfRule>
  </conditionalFormatting>
  <conditionalFormatting sqref="AI83">
    <cfRule type="expression" dxfId="210" priority="7">
      <formula>AND($I81&lt;&gt;"",$AI83="")</formula>
    </cfRule>
    <cfRule type="expression" dxfId="209" priority="8">
      <formula>IF(AND($I81&lt;&gt;"",AI83&lt;&gt;"",$V78&lt;=$AI83),TRUE,FALSE)</formula>
    </cfRule>
  </conditionalFormatting>
  <conditionalFormatting sqref="AT71">
    <cfRule type="expression" dxfId="208" priority="1">
      <formula>AND($I71&lt;&gt;"",$AT71="")</formula>
    </cfRule>
  </conditionalFormatting>
  <conditionalFormatting sqref="I73">
    <cfRule type="expression" dxfId="207" priority="2">
      <formula>AND($I71&lt;&gt;"",$I73="")</formula>
    </cfRule>
  </conditionalFormatting>
  <conditionalFormatting sqref="AI73">
    <cfRule type="expression" dxfId="206" priority="3">
      <formula>AND($I71&lt;&gt;"",$AI73="")</formula>
    </cfRule>
    <cfRule type="expression" dxfId="205" priority="4">
      <formula>IF(AND($I71&lt;&gt;"",AI73&lt;&gt;"",$V63&lt;=$AI73),TRUE,FALSE)</formula>
    </cfRule>
  </conditionalFormatting>
  <conditionalFormatting sqref="V68">
    <cfRule type="expression" dxfId="204" priority="37">
      <formula>AND($I66&lt;&gt;"",$V68="")</formula>
    </cfRule>
    <cfRule type="expression" dxfId="203" priority="38">
      <formula>IF(AND(#REF!&lt;&gt;"",#REF!&lt;&gt;"",$V68&lt;=#REF!),TRUE,FALSE)</formula>
    </cfRule>
  </conditionalFormatting>
  <conditionalFormatting sqref="V78 V83 V73">
    <cfRule type="expression" dxfId="202" priority="39">
      <formula>AND($I71&lt;&gt;"",$V73="")</formula>
    </cfRule>
    <cfRule type="expression" dxfId="201" priority="40">
      <formula>IF(AND(#REF!&lt;&gt;"",#REF!&lt;&gt;"",$V73&lt;=#REF!),TRUE,FALSE)</formula>
    </cfRule>
  </conditionalFormatting>
  <conditionalFormatting sqref="V103">
    <cfRule type="expression" dxfId="200" priority="41">
      <formula>AND($I101&lt;&gt;"",$V103="")</formula>
    </cfRule>
    <cfRule type="expression" dxfId="199" priority="42">
      <formula>IF(AND(#REF!&lt;&gt;"",#REF!&lt;&gt;"",$V103&lt;=#REF!),TRUE,FALSE)</formula>
    </cfRule>
  </conditionalFormatting>
  <conditionalFormatting sqref="V98">
    <cfRule type="expression" dxfId="198" priority="43">
      <formula>AND($I96&lt;&gt;"",$V98="")</formula>
    </cfRule>
    <cfRule type="expression" dxfId="197" priority="44">
      <formula>IF(AND(#REF!&lt;&gt;"",#REF!&lt;&gt;"",$V98&lt;=#REF!),TRUE,FALSE)</formula>
    </cfRule>
  </conditionalFormatting>
  <conditionalFormatting sqref="V93">
    <cfRule type="expression" dxfId="196" priority="45">
      <formula>AND($I91&lt;&gt;"",$V93="")</formula>
    </cfRule>
    <cfRule type="expression" dxfId="195" priority="46">
      <formula>IF(AND(#REF!&lt;&gt;"",#REF!&lt;&gt;"",$V93&lt;=#REF!),TRUE,FALSE)</formula>
    </cfRule>
  </conditionalFormatting>
  <conditionalFormatting sqref="V88">
    <cfRule type="expression" dxfId="194" priority="47">
      <formula>AND($I86&lt;&gt;"",$V88="")</formula>
    </cfRule>
    <cfRule type="expression" dxfId="193"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4E291ADA-143C-44E8-B10C-90C605880F16}">
            <xm:f>IF(AND($I31&lt;&gt;"",AI33&lt;&gt;"",マスタ!$F$6&lt;=$AI33),TRUE,FALSE)</xm:f>
            <x14:dxf>
              <fill>
                <patternFill>
                  <bgColor rgb="FFFF6600"/>
                </patternFill>
              </fill>
            </x14:dxf>
          </x14:cfRule>
          <xm:sqref>AI33:AQ34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191" priority="30">
      <formula>AND($I31&lt;&gt;"",$AT31="")</formula>
    </cfRule>
  </conditionalFormatting>
  <conditionalFormatting sqref="AI33">
    <cfRule type="expression" dxfId="190" priority="29">
      <formula>AND($I$31&lt;&gt;"",$AI$33="")</formula>
    </cfRule>
  </conditionalFormatting>
  <conditionalFormatting sqref="I33 I38 I43 I48 I53 I58 I63 I68">
    <cfRule type="expression" dxfId="189" priority="31">
      <formula>AND($I31&lt;&gt;"",$I33="")</formula>
    </cfRule>
  </conditionalFormatting>
  <conditionalFormatting sqref="AI38 AI43 AI48 AI53 AI58 AI63 AI68">
    <cfRule type="expression" dxfId="188" priority="33">
      <formula>AND($I36&lt;&gt;"",$AI38="")</formula>
    </cfRule>
    <cfRule type="expression" dxfId="187" priority="34">
      <formula>IF(AND($I36&lt;&gt;"",AI38&lt;&gt;"",$V33&lt;=$AI38),TRUE,FALSE)</formula>
    </cfRule>
  </conditionalFormatting>
  <conditionalFormatting sqref="V33 V38 V43 V48 V53 V58 V63">
    <cfRule type="expression" dxfId="186" priority="35">
      <formula>AND($I31&lt;&gt;"",$V33="")</formula>
    </cfRule>
    <cfRule type="expression" dxfId="185" priority="36">
      <formula>IF(AND($I36&lt;&gt;"",$AI38&lt;&gt;"",$V33&lt;=$AI38),TRUE,FALSE)</formula>
    </cfRule>
  </conditionalFormatting>
  <conditionalFormatting sqref="AT76">
    <cfRule type="expression" dxfId="184" priority="25">
      <formula>AND($I76&lt;&gt;"",$AT76="")</formula>
    </cfRule>
  </conditionalFormatting>
  <conditionalFormatting sqref="I78">
    <cfRule type="expression" dxfId="183" priority="26">
      <formula>AND($I76&lt;&gt;"",$I78="")</formula>
    </cfRule>
  </conditionalFormatting>
  <conditionalFormatting sqref="AI78">
    <cfRule type="expression" dxfId="182" priority="27">
      <formula>AND($I76&lt;&gt;"",$AI78="")</formula>
    </cfRule>
    <cfRule type="expression" dxfId="181" priority="28">
      <formula>IF(AND($I76&lt;&gt;"",AI78&lt;&gt;"",$V68&lt;=$AI78),TRUE,FALSE)</formula>
    </cfRule>
  </conditionalFormatting>
  <conditionalFormatting sqref="AT101">
    <cfRule type="expression" dxfId="180" priority="21">
      <formula>AND($I101&lt;&gt;"",$AT101="")</formula>
    </cfRule>
  </conditionalFormatting>
  <conditionalFormatting sqref="I103">
    <cfRule type="expression" dxfId="179" priority="22">
      <formula>AND($I101&lt;&gt;"",$I103="")</formula>
    </cfRule>
  </conditionalFormatting>
  <conditionalFormatting sqref="AI103">
    <cfRule type="expression" dxfId="178" priority="23">
      <formula>AND($I101&lt;&gt;"",$AI103="")</formula>
    </cfRule>
    <cfRule type="expression" dxfId="177" priority="24">
      <formula>IF(AND($I101&lt;&gt;"",AI103&lt;&gt;"",$V78&lt;=$AI103),TRUE,FALSE)</formula>
    </cfRule>
  </conditionalFormatting>
  <conditionalFormatting sqref="AT96">
    <cfRule type="expression" dxfId="176" priority="17">
      <formula>AND($I96&lt;&gt;"",$AT96="")</formula>
    </cfRule>
  </conditionalFormatting>
  <conditionalFormatting sqref="I98">
    <cfRule type="expression" dxfId="175" priority="18">
      <formula>AND($I96&lt;&gt;"",$I98="")</formula>
    </cfRule>
  </conditionalFormatting>
  <conditionalFormatting sqref="AI98">
    <cfRule type="expression" dxfId="174" priority="19">
      <formula>AND($I96&lt;&gt;"",$AI98="")</formula>
    </cfRule>
    <cfRule type="expression" dxfId="173" priority="20">
      <formula>IF(AND($I96&lt;&gt;"",AI98&lt;&gt;"",$V78&lt;=$AI98),TRUE,FALSE)</formula>
    </cfRule>
  </conditionalFormatting>
  <conditionalFormatting sqref="AT91">
    <cfRule type="expression" dxfId="172" priority="13">
      <formula>AND($I91&lt;&gt;"",$AT91="")</formula>
    </cfRule>
  </conditionalFormatting>
  <conditionalFormatting sqref="I93">
    <cfRule type="expression" dxfId="171" priority="14">
      <formula>AND($I91&lt;&gt;"",$I93="")</formula>
    </cfRule>
  </conditionalFormatting>
  <conditionalFormatting sqref="AI93">
    <cfRule type="expression" dxfId="170" priority="15">
      <formula>AND($I91&lt;&gt;"",$AI93="")</formula>
    </cfRule>
    <cfRule type="expression" dxfId="169" priority="16">
      <formula>IF(AND($I91&lt;&gt;"",AI93&lt;&gt;"",$V78&lt;=$AI93),TRUE,FALSE)</formula>
    </cfRule>
  </conditionalFormatting>
  <conditionalFormatting sqref="AT86">
    <cfRule type="expression" dxfId="168" priority="9">
      <formula>AND($I86&lt;&gt;"",$AT86="")</formula>
    </cfRule>
  </conditionalFormatting>
  <conditionalFormatting sqref="I88">
    <cfRule type="expression" dxfId="167" priority="10">
      <formula>AND($I86&lt;&gt;"",$I88="")</formula>
    </cfRule>
  </conditionalFormatting>
  <conditionalFormatting sqref="AI88">
    <cfRule type="expression" dxfId="166" priority="11">
      <formula>AND($I86&lt;&gt;"",$AI88="")</formula>
    </cfRule>
    <cfRule type="expression" dxfId="165" priority="12">
      <formula>IF(AND($I86&lt;&gt;"",AI88&lt;&gt;"",$V78&lt;=$AI88),TRUE,FALSE)</formula>
    </cfRule>
  </conditionalFormatting>
  <conditionalFormatting sqref="AT81">
    <cfRule type="expression" dxfId="164" priority="5">
      <formula>AND($I81&lt;&gt;"",$AT81="")</formula>
    </cfRule>
  </conditionalFormatting>
  <conditionalFormatting sqref="I83">
    <cfRule type="expression" dxfId="163" priority="6">
      <formula>AND($I81&lt;&gt;"",$I83="")</formula>
    </cfRule>
  </conditionalFormatting>
  <conditionalFormatting sqref="AI83">
    <cfRule type="expression" dxfId="162" priority="7">
      <formula>AND($I81&lt;&gt;"",$AI83="")</formula>
    </cfRule>
    <cfRule type="expression" dxfId="161" priority="8">
      <formula>IF(AND($I81&lt;&gt;"",AI83&lt;&gt;"",$V78&lt;=$AI83),TRUE,FALSE)</formula>
    </cfRule>
  </conditionalFormatting>
  <conditionalFormatting sqref="AT71">
    <cfRule type="expression" dxfId="160" priority="1">
      <formula>AND($I71&lt;&gt;"",$AT71="")</formula>
    </cfRule>
  </conditionalFormatting>
  <conditionalFormatting sqref="I73">
    <cfRule type="expression" dxfId="159" priority="2">
      <formula>AND($I71&lt;&gt;"",$I73="")</formula>
    </cfRule>
  </conditionalFormatting>
  <conditionalFormatting sqref="AI73">
    <cfRule type="expression" dxfId="158" priority="3">
      <formula>AND($I71&lt;&gt;"",$AI73="")</formula>
    </cfRule>
    <cfRule type="expression" dxfId="157" priority="4">
      <formula>IF(AND($I71&lt;&gt;"",AI73&lt;&gt;"",$V63&lt;=$AI73),TRUE,FALSE)</formula>
    </cfRule>
  </conditionalFormatting>
  <conditionalFormatting sqref="V68">
    <cfRule type="expression" dxfId="156" priority="37">
      <formula>AND($I66&lt;&gt;"",$V68="")</formula>
    </cfRule>
    <cfRule type="expression" dxfId="155" priority="38">
      <formula>IF(AND(#REF!&lt;&gt;"",#REF!&lt;&gt;"",$V68&lt;=#REF!),TRUE,FALSE)</formula>
    </cfRule>
  </conditionalFormatting>
  <conditionalFormatting sqref="V78 V83 V73">
    <cfRule type="expression" dxfId="154" priority="39">
      <formula>AND($I71&lt;&gt;"",$V73="")</formula>
    </cfRule>
    <cfRule type="expression" dxfId="153" priority="40">
      <formula>IF(AND(#REF!&lt;&gt;"",#REF!&lt;&gt;"",$V73&lt;=#REF!),TRUE,FALSE)</formula>
    </cfRule>
  </conditionalFormatting>
  <conditionalFormatting sqref="V103">
    <cfRule type="expression" dxfId="152" priority="41">
      <formula>AND($I101&lt;&gt;"",$V103="")</formula>
    </cfRule>
    <cfRule type="expression" dxfId="151" priority="42">
      <formula>IF(AND(#REF!&lt;&gt;"",#REF!&lt;&gt;"",$V103&lt;=#REF!),TRUE,FALSE)</formula>
    </cfRule>
  </conditionalFormatting>
  <conditionalFormatting sqref="V98">
    <cfRule type="expression" dxfId="150" priority="43">
      <formula>AND($I96&lt;&gt;"",$V98="")</formula>
    </cfRule>
    <cfRule type="expression" dxfId="149" priority="44">
      <formula>IF(AND(#REF!&lt;&gt;"",#REF!&lt;&gt;"",$V98&lt;=#REF!),TRUE,FALSE)</formula>
    </cfRule>
  </conditionalFormatting>
  <conditionalFormatting sqref="V93">
    <cfRule type="expression" dxfId="148" priority="45">
      <formula>AND($I91&lt;&gt;"",$V93="")</formula>
    </cfRule>
    <cfRule type="expression" dxfId="147" priority="46">
      <formula>IF(AND(#REF!&lt;&gt;"",#REF!&lt;&gt;"",$V93&lt;=#REF!),TRUE,FALSE)</formula>
    </cfRule>
  </conditionalFormatting>
  <conditionalFormatting sqref="V88">
    <cfRule type="expression" dxfId="146" priority="47">
      <formula>AND($I86&lt;&gt;"",$V88="")</formula>
    </cfRule>
    <cfRule type="expression" dxfId="145"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2501CD33-9197-4D65-83E4-229DD99A30A3}">
            <xm:f>IF(AND($I31&lt;&gt;"",AI33&lt;&gt;"",マスタ!$F$6&lt;=$AI33),TRUE,FALSE)</xm:f>
            <x14:dxf>
              <fill>
                <patternFill>
                  <bgColor rgb="FFFF6600"/>
                </patternFill>
              </fill>
            </x14:dxf>
          </x14:cfRule>
          <xm:sqref>AI33:AQ34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143" priority="30">
      <formula>AND($I31&lt;&gt;"",$AT31="")</formula>
    </cfRule>
  </conditionalFormatting>
  <conditionalFormatting sqref="AI33">
    <cfRule type="expression" dxfId="142" priority="29">
      <formula>AND($I$31&lt;&gt;"",$AI$33="")</formula>
    </cfRule>
  </conditionalFormatting>
  <conditionalFormatting sqref="I33 I38 I43 I48 I53 I58 I63 I68">
    <cfRule type="expression" dxfId="141" priority="31">
      <formula>AND($I31&lt;&gt;"",$I33="")</formula>
    </cfRule>
  </conditionalFormatting>
  <conditionalFormatting sqref="AI38 AI43 AI48 AI53 AI58 AI63 AI68">
    <cfRule type="expression" dxfId="140" priority="33">
      <formula>AND($I36&lt;&gt;"",$AI38="")</formula>
    </cfRule>
    <cfRule type="expression" dxfId="139" priority="34">
      <formula>IF(AND($I36&lt;&gt;"",AI38&lt;&gt;"",$V33&lt;=$AI38),TRUE,FALSE)</formula>
    </cfRule>
  </conditionalFormatting>
  <conditionalFormatting sqref="V33 V38 V43 V48 V53 V58 V63">
    <cfRule type="expression" dxfId="138" priority="35">
      <formula>AND($I31&lt;&gt;"",$V33="")</formula>
    </cfRule>
    <cfRule type="expression" dxfId="137" priority="36">
      <formula>IF(AND($I36&lt;&gt;"",$AI38&lt;&gt;"",$V33&lt;=$AI38),TRUE,FALSE)</formula>
    </cfRule>
  </conditionalFormatting>
  <conditionalFormatting sqref="AT76">
    <cfRule type="expression" dxfId="136" priority="25">
      <formula>AND($I76&lt;&gt;"",$AT76="")</formula>
    </cfRule>
  </conditionalFormatting>
  <conditionalFormatting sqref="I78">
    <cfRule type="expression" dxfId="135" priority="26">
      <formula>AND($I76&lt;&gt;"",$I78="")</formula>
    </cfRule>
  </conditionalFormatting>
  <conditionalFormatting sqref="AI78">
    <cfRule type="expression" dxfId="134" priority="27">
      <formula>AND($I76&lt;&gt;"",$AI78="")</formula>
    </cfRule>
    <cfRule type="expression" dxfId="133" priority="28">
      <formula>IF(AND($I76&lt;&gt;"",AI78&lt;&gt;"",$V68&lt;=$AI78),TRUE,FALSE)</formula>
    </cfRule>
  </conditionalFormatting>
  <conditionalFormatting sqref="AT101">
    <cfRule type="expression" dxfId="132" priority="21">
      <formula>AND($I101&lt;&gt;"",$AT101="")</formula>
    </cfRule>
  </conditionalFormatting>
  <conditionalFormatting sqref="I103">
    <cfRule type="expression" dxfId="131" priority="22">
      <formula>AND($I101&lt;&gt;"",$I103="")</formula>
    </cfRule>
  </conditionalFormatting>
  <conditionalFormatting sqref="AI103">
    <cfRule type="expression" dxfId="130" priority="23">
      <formula>AND($I101&lt;&gt;"",$AI103="")</formula>
    </cfRule>
    <cfRule type="expression" dxfId="129" priority="24">
      <formula>IF(AND($I101&lt;&gt;"",AI103&lt;&gt;"",$V78&lt;=$AI103),TRUE,FALSE)</formula>
    </cfRule>
  </conditionalFormatting>
  <conditionalFormatting sqref="AT96">
    <cfRule type="expression" dxfId="128" priority="17">
      <formula>AND($I96&lt;&gt;"",$AT96="")</formula>
    </cfRule>
  </conditionalFormatting>
  <conditionalFormatting sqref="I98">
    <cfRule type="expression" dxfId="127" priority="18">
      <formula>AND($I96&lt;&gt;"",$I98="")</formula>
    </cfRule>
  </conditionalFormatting>
  <conditionalFormatting sqref="AI98">
    <cfRule type="expression" dxfId="126" priority="19">
      <formula>AND($I96&lt;&gt;"",$AI98="")</formula>
    </cfRule>
    <cfRule type="expression" dxfId="125" priority="20">
      <formula>IF(AND($I96&lt;&gt;"",AI98&lt;&gt;"",$V78&lt;=$AI98),TRUE,FALSE)</formula>
    </cfRule>
  </conditionalFormatting>
  <conditionalFormatting sqref="AT91">
    <cfRule type="expression" dxfId="124" priority="13">
      <formula>AND($I91&lt;&gt;"",$AT91="")</formula>
    </cfRule>
  </conditionalFormatting>
  <conditionalFormatting sqref="I93">
    <cfRule type="expression" dxfId="123" priority="14">
      <formula>AND($I91&lt;&gt;"",$I93="")</formula>
    </cfRule>
  </conditionalFormatting>
  <conditionalFormatting sqref="AI93">
    <cfRule type="expression" dxfId="122" priority="15">
      <formula>AND($I91&lt;&gt;"",$AI93="")</formula>
    </cfRule>
    <cfRule type="expression" dxfId="121" priority="16">
      <formula>IF(AND($I91&lt;&gt;"",AI93&lt;&gt;"",$V78&lt;=$AI93),TRUE,FALSE)</formula>
    </cfRule>
  </conditionalFormatting>
  <conditionalFormatting sqref="AT86">
    <cfRule type="expression" dxfId="120" priority="9">
      <formula>AND($I86&lt;&gt;"",$AT86="")</formula>
    </cfRule>
  </conditionalFormatting>
  <conditionalFormatting sqref="I88">
    <cfRule type="expression" dxfId="119" priority="10">
      <formula>AND($I86&lt;&gt;"",$I88="")</formula>
    </cfRule>
  </conditionalFormatting>
  <conditionalFormatting sqref="AI88">
    <cfRule type="expression" dxfId="118" priority="11">
      <formula>AND($I86&lt;&gt;"",$AI88="")</formula>
    </cfRule>
    <cfRule type="expression" dxfId="117" priority="12">
      <formula>IF(AND($I86&lt;&gt;"",AI88&lt;&gt;"",$V78&lt;=$AI88),TRUE,FALSE)</formula>
    </cfRule>
  </conditionalFormatting>
  <conditionalFormatting sqref="AT81">
    <cfRule type="expression" dxfId="116" priority="5">
      <formula>AND($I81&lt;&gt;"",$AT81="")</formula>
    </cfRule>
  </conditionalFormatting>
  <conditionalFormatting sqref="I83">
    <cfRule type="expression" dxfId="115" priority="6">
      <formula>AND($I81&lt;&gt;"",$I83="")</formula>
    </cfRule>
  </conditionalFormatting>
  <conditionalFormatting sqref="AI83">
    <cfRule type="expression" dxfId="114" priority="7">
      <formula>AND($I81&lt;&gt;"",$AI83="")</formula>
    </cfRule>
    <cfRule type="expression" dxfId="113" priority="8">
      <formula>IF(AND($I81&lt;&gt;"",AI83&lt;&gt;"",$V78&lt;=$AI83),TRUE,FALSE)</formula>
    </cfRule>
  </conditionalFormatting>
  <conditionalFormatting sqref="AT71">
    <cfRule type="expression" dxfId="112" priority="1">
      <formula>AND($I71&lt;&gt;"",$AT71="")</formula>
    </cfRule>
  </conditionalFormatting>
  <conditionalFormatting sqref="I73">
    <cfRule type="expression" dxfId="111" priority="2">
      <formula>AND($I71&lt;&gt;"",$I73="")</formula>
    </cfRule>
  </conditionalFormatting>
  <conditionalFormatting sqref="AI73">
    <cfRule type="expression" dxfId="110" priority="3">
      <formula>AND($I71&lt;&gt;"",$AI73="")</formula>
    </cfRule>
    <cfRule type="expression" dxfId="109" priority="4">
      <formula>IF(AND($I71&lt;&gt;"",AI73&lt;&gt;"",$V63&lt;=$AI73),TRUE,FALSE)</formula>
    </cfRule>
  </conditionalFormatting>
  <conditionalFormatting sqref="V68">
    <cfRule type="expression" dxfId="108" priority="37">
      <formula>AND($I66&lt;&gt;"",$V68="")</formula>
    </cfRule>
    <cfRule type="expression" dxfId="107" priority="38">
      <formula>IF(AND(#REF!&lt;&gt;"",#REF!&lt;&gt;"",$V68&lt;=#REF!),TRUE,FALSE)</formula>
    </cfRule>
  </conditionalFormatting>
  <conditionalFormatting sqref="V78 V83 V73">
    <cfRule type="expression" dxfId="106" priority="39">
      <formula>AND($I71&lt;&gt;"",$V73="")</formula>
    </cfRule>
    <cfRule type="expression" dxfId="105" priority="40">
      <formula>IF(AND(#REF!&lt;&gt;"",#REF!&lt;&gt;"",$V73&lt;=#REF!),TRUE,FALSE)</formula>
    </cfRule>
  </conditionalFormatting>
  <conditionalFormatting sqref="V103">
    <cfRule type="expression" dxfId="104" priority="41">
      <formula>AND($I101&lt;&gt;"",$V103="")</formula>
    </cfRule>
    <cfRule type="expression" dxfId="103" priority="42">
      <formula>IF(AND(#REF!&lt;&gt;"",#REF!&lt;&gt;"",$V103&lt;=#REF!),TRUE,FALSE)</formula>
    </cfRule>
  </conditionalFormatting>
  <conditionalFormatting sqref="V98">
    <cfRule type="expression" dxfId="102" priority="43">
      <formula>AND($I96&lt;&gt;"",$V98="")</formula>
    </cfRule>
    <cfRule type="expression" dxfId="101" priority="44">
      <formula>IF(AND(#REF!&lt;&gt;"",#REF!&lt;&gt;"",$V98&lt;=#REF!),TRUE,FALSE)</formula>
    </cfRule>
  </conditionalFormatting>
  <conditionalFormatting sqref="V93">
    <cfRule type="expression" dxfId="100" priority="45">
      <formula>AND($I91&lt;&gt;"",$V93="")</formula>
    </cfRule>
    <cfRule type="expression" dxfId="99" priority="46">
      <formula>IF(AND(#REF!&lt;&gt;"",#REF!&lt;&gt;"",$V93&lt;=#REF!),TRUE,FALSE)</formula>
    </cfRule>
  </conditionalFormatting>
  <conditionalFormatting sqref="V88">
    <cfRule type="expression" dxfId="98" priority="47">
      <formula>AND($I86&lt;&gt;"",$V88="")</formula>
    </cfRule>
    <cfRule type="expression" dxfId="97"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F6DEB8FB-8DBF-4D51-8ACD-B96E3D678EA8}">
            <xm:f>IF(AND($I31&lt;&gt;"",AI33&lt;&gt;"",マスタ!$F$6&lt;=$AI33),TRUE,FALSE)</xm:f>
            <x14:dxf>
              <fill>
                <patternFill>
                  <bgColor rgb="FFFF6600"/>
                </patternFill>
              </fill>
            </x14:dxf>
          </x14:cfRule>
          <xm:sqref>AI33:AQ34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95" priority="30">
      <formula>AND($I31&lt;&gt;"",$AT31="")</formula>
    </cfRule>
  </conditionalFormatting>
  <conditionalFormatting sqref="AI33">
    <cfRule type="expression" dxfId="94" priority="29">
      <formula>AND($I$31&lt;&gt;"",$AI$33="")</formula>
    </cfRule>
  </conditionalFormatting>
  <conditionalFormatting sqref="I33 I38 I43 I48 I53 I58 I63 I68">
    <cfRule type="expression" dxfId="93" priority="31">
      <formula>AND($I31&lt;&gt;"",$I33="")</formula>
    </cfRule>
  </conditionalFormatting>
  <conditionalFormatting sqref="AI38 AI43 AI48 AI53 AI58 AI63 AI68">
    <cfRule type="expression" dxfId="92" priority="33">
      <formula>AND($I36&lt;&gt;"",$AI38="")</formula>
    </cfRule>
    <cfRule type="expression" dxfId="91" priority="34">
      <formula>IF(AND($I36&lt;&gt;"",AI38&lt;&gt;"",$V33&lt;=$AI38),TRUE,FALSE)</formula>
    </cfRule>
  </conditionalFormatting>
  <conditionalFormatting sqref="V33 V38 V43 V48 V53 V58 V63">
    <cfRule type="expression" dxfId="90" priority="35">
      <formula>AND($I31&lt;&gt;"",$V33="")</formula>
    </cfRule>
    <cfRule type="expression" dxfId="89" priority="36">
      <formula>IF(AND($I36&lt;&gt;"",$AI38&lt;&gt;"",$V33&lt;=$AI38),TRUE,FALSE)</formula>
    </cfRule>
  </conditionalFormatting>
  <conditionalFormatting sqref="AT76">
    <cfRule type="expression" dxfId="88" priority="25">
      <formula>AND($I76&lt;&gt;"",$AT76="")</formula>
    </cfRule>
  </conditionalFormatting>
  <conditionalFormatting sqref="I78">
    <cfRule type="expression" dxfId="87" priority="26">
      <formula>AND($I76&lt;&gt;"",$I78="")</formula>
    </cfRule>
  </conditionalFormatting>
  <conditionalFormatting sqref="AI78">
    <cfRule type="expression" dxfId="86" priority="27">
      <formula>AND($I76&lt;&gt;"",$AI78="")</formula>
    </cfRule>
    <cfRule type="expression" dxfId="85" priority="28">
      <formula>IF(AND($I76&lt;&gt;"",AI78&lt;&gt;"",$V68&lt;=$AI78),TRUE,FALSE)</formula>
    </cfRule>
  </conditionalFormatting>
  <conditionalFormatting sqref="AT101">
    <cfRule type="expression" dxfId="84" priority="21">
      <formula>AND($I101&lt;&gt;"",$AT101="")</formula>
    </cfRule>
  </conditionalFormatting>
  <conditionalFormatting sqref="I103">
    <cfRule type="expression" dxfId="83" priority="22">
      <formula>AND($I101&lt;&gt;"",$I103="")</formula>
    </cfRule>
  </conditionalFormatting>
  <conditionalFormatting sqref="AI103">
    <cfRule type="expression" dxfId="82" priority="23">
      <formula>AND($I101&lt;&gt;"",$AI103="")</formula>
    </cfRule>
    <cfRule type="expression" dxfId="81" priority="24">
      <formula>IF(AND($I101&lt;&gt;"",AI103&lt;&gt;"",$V78&lt;=$AI103),TRUE,FALSE)</formula>
    </cfRule>
  </conditionalFormatting>
  <conditionalFormatting sqref="AT96">
    <cfRule type="expression" dxfId="80" priority="17">
      <formula>AND($I96&lt;&gt;"",$AT96="")</formula>
    </cfRule>
  </conditionalFormatting>
  <conditionalFormatting sqref="I98">
    <cfRule type="expression" dxfId="79" priority="18">
      <formula>AND($I96&lt;&gt;"",$I98="")</formula>
    </cfRule>
  </conditionalFormatting>
  <conditionalFormatting sqref="AI98">
    <cfRule type="expression" dxfId="78" priority="19">
      <formula>AND($I96&lt;&gt;"",$AI98="")</formula>
    </cfRule>
    <cfRule type="expression" dxfId="77" priority="20">
      <formula>IF(AND($I96&lt;&gt;"",AI98&lt;&gt;"",$V78&lt;=$AI98),TRUE,FALSE)</formula>
    </cfRule>
  </conditionalFormatting>
  <conditionalFormatting sqref="AT91">
    <cfRule type="expression" dxfId="76" priority="13">
      <formula>AND($I91&lt;&gt;"",$AT91="")</formula>
    </cfRule>
  </conditionalFormatting>
  <conditionalFormatting sqref="I93">
    <cfRule type="expression" dxfId="75" priority="14">
      <formula>AND($I91&lt;&gt;"",$I93="")</formula>
    </cfRule>
  </conditionalFormatting>
  <conditionalFormatting sqref="AI93">
    <cfRule type="expression" dxfId="74" priority="15">
      <formula>AND($I91&lt;&gt;"",$AI93="")</formula>
    </cfRule>
    <cfRule type="expression" dxfId="73" priority="16">
      <formula>IF(AND($I91&lt;&gt;"",AI93&lt;&gt;"",$V78&lt;=$AI93),TRUE,FALSE)</formula>
    </cfRule>
  </conditionalFormatting>
  <conditionalFormatting sqref="AT86">
    <cfRule type="expression" dxfId="72" priority="9">
      <formula>AND($I86&lt;&gt;"",$AT86="")</formula>
    </cfRule>
  </conditionalFormatting>
  <conditionalFormatting sqref="I88">
    <cfRule type="expression" dxfId="71" priority="10">
      <formula>AND($I86&lt;&gt;"",$I88="")</formula>
    </cfRule>
  </conditionalFormatting>
  <conditionalFormatting sqref="AI88">
    <cfRule type="expression" dxfId="70" priority="11">
      <formula>AND($I86&lt;&gt;"",$AI88="")</formula>
    </cfRule>
    <cfRule type="expression" dxfId="69" priority="12">
      <formula>IF(AND($I86&lt;&gt;"",AI88&lt;&gt;"",$V78&lt;=$AI88),TRUE,FALSE)</formula>
    </cfRule>
  </conditionalFormatting>
  <conditionalFormatting sqref="AT81">
    <cfRule type="expression" dxfId="68" priority="5">
      <formula>AND($I81&lt;&gt;"",$AT81="")</formula>
    </cfRule>
  </conditionalFormatting>
  <conditionalFormatting sqref="I83">
    <cfRule type="expression" dxfId="67" priority="6">
      <formula>AND($I81&lt;&gt;"",$I83="")</formula>
    </cfRule>
  </conditionalFormatting>
  <conditionalFormatting sqref="AI83">
    <cfRule type="expression" dxfId="66" priority="7">
      <formula>AND($I81&lt;&gt;"",$AI83="")</formula>
    </cfRule>
    <cfRule type="expression" dxfId="65" priority="8">
      <formula>IF(AND($I81&lt;&gt;"",AI83&lt;&gt;"",$V78&lt;=$AI83),TRUE,FALSE)</formula>
    </cfRule>
  </conditionalFormatting>
  <conditionalFormatting sqref="AT71">
    <cfRule type="expression" dxfId="64" priority="1">
      <formula>AND($I71&lt;&gt;"",$AT71="")</formula>
    </cfRule>
  </conditionalFormatting>
  <conditionalFormatting sqref="I73">
    <cfRule type="expression" dxfId="63" priority="2">
      <formula>AND($I71&lt;&gt;"",$I73="")</formula>
    </cfRule>
  </conditionalFormatting>
  <conditionalFormatting sqref="AI73">
    <cfRule type="expression" dxfId="62" priority="3">
      <formula>AND($I71&lt;&gt;"",$AI73="")</formula>
    </cfRule>
    <cfRule type="expression" dxfId="61" priority="4">
      <formula>IF(AND($I71&lt;&gt;"",AI73&lt;&gt;"",$V63&lt;=$AI73),TRUE,FALSE)</formula>
    </cfRule>
  </conditionalFormatting>
  <conditionalFormatting sqref="V68">
    <cfRule type="expression" dxfId="60" priority="37">
      <formula>AND($I66&lt;&gt;"",$V68="")</formula>
    </cfRule>
    <cfRule type="expression" dxfId="59" priority="38">
      <formula>IF(AND(#REF!&lt;&gt;"",#REF!&lt;&gt;"",$V68&lt;=#REF!),TRUE,FALSE)</formula>
    </cfRule>
  </conditionalFormatting>
  <conditionalFormatting sqref="V78 V83 V73">
    <cfRule type="expression" dxfId="58" priority="39">
      <formula>AND($I71&lt;&gt;"",$V73="")</formula>
    </cfRule>
    <cfRule type="expression" dxfId="57" priority="40">
      <formula>IF(AND(#REF!&lt;&gt;"",#REF!&lt;&gt;"",$V73&lt;=#REF!),TRUE,FALSE)</formula>
    </cfRule>
  </conditionalFormatting>
  <conditionalFormatting sqref="V103">
    <cfRule type="expression" dxfId="56" priority="41">
      <formula>AND($I101&lt;&gt;"",$V103="")</formula>
    </cfRule>
    <cfRule type="expression" dxfId="55" priority="42">
      <formula>IF(AND(#REF!&lt;&gt;"",#REF!&lt;&gt;"",$V103&lt;=#REF!),TRUE,FALSE)</formula>
    </cfRule>
  </conditionalFormatting>
  <conditionalFormatting sqref="V98">
    <cfRule type="expression" dxfId="54" priority="43">
      <formula>AND($I96&lt;&gt;"",$V98="")</formula>
    </cfRule>
    <cfRule type="expression" dxfId="53" priority="44">
      <formula>IF(AND(#REF!&lt;&gt;"",#REF!&lt;&gt;"",$V98&lt;=#REF!),TRUE,FALSE)</formula>
    </cfRule>
  </conditionalFormatting>
  <conditionalFormatting sqref="V93">
    <cfRule type="expression" dxfId="52" priority="45">
      <formula>AND($I91&lt;&gt;"",$V93="")</formula>
    </cfRule>
    <cfRule type="expression" dxfId="51" priority="46">
      <formula>IF(AND(#REF!&lt;&gt;"",#REF!&lt;&gt;"",$V93&lt;=#REF!),TRUE,FALSE)</formula>
    </cfRule>
  </conditionalFormatting>
  <conditionalFormatting sqref="V88">
    <cfRule type="expression" dxfId="50" priority="47">
      <formula>AND($I86&lt;&gt;"",$V88="")</formula>
    </cfRule>
    <cfRule type="expression" dxfId="49"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0B329566-1D98-4345-A1EB-A7A2FA39A392}">
            <xm:f>IF(AND($I31&lt;&gt;"",AI33&lt;&gt;"",マスタ!$F$6&lt;=$AI33),TRUE,FALSE)</xm:f>
            <x14:dxf>
              <fill>
                <patternFill>
                  <bgColor rgb="FFFF6600"/>
                </patternFill>
              </fill>
            </x14:dxf>
          </x14:cfRule>
          <xm:sqref>AI33:AQ34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F14" sqref="EF14"/>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47" priority="30">
      <formula>AND($I31&lt;&gt;"",$AT31="")</formula>
    </cfRule>
  </conditionalFormatting>
  <conditionalFormatting sqref="AI33">
    <cfRule type="expression" dxfId="46" priority="29">
      <formula>AND($I$31&lt;&gt;"",$AI$33="")</formula>
    </cfRule>
  </conditionalFormatting>
  <conditionalFormatting sqref="I33 I38 I43 I48 I53 I58 I63 I68">
    <cfRule type="expression" dxfId="45" priority="31">
      <formula>AND($I31&lt;&gt;"",$I33="")</formula>
    </cfRule>
  </conditionalFormatting>
  <conditionalFormatting sqref="AI38 AI43 AI48 AI53 AI58 AI63 AI68">
    <cfRule type="expression" dxfId="44" priority="33">
      <formula>AND($I36&lt;&gt;"",$AI38="")</formula>
    </cfRule>
    <cfRule type="expression" dxfId="43" priority="34">
      <formula>IF(AND($I36&lt;&gt;"",AI38&lt;&gt;"",$V33&lt;=$AI38),TRUE,FALSE)</formula>
    </cfRule>
  </conditionalFormatting>
  <conditionalFormatting sqref="V33 V38 V43 V48 V53 V58 V63">
    <cfRule type="expression" dxfId="42" priority="35">
      <formula>AND($I31&lt;&gt;"",$V33="")</formula>
    </cfRule>
    <cfRule type="expression" dxfId="41" priority="36">
      <formula>IF(AND($I36&lt;&gt;"",$AI38&lt;&gt;"",$V33&lt;=$AI38),TRUE,FALSE)</formula>
    </cfRule>
  </conditionalFormatting>
  <conditionalFormatting sqref="AT76">
    <cfRule type="expression" dxfId="40" priority="25">
      <formula>AND($I76&lt;&gt;"",$AT76="")</formula>
    </cfRule>
  </conditionalFormatting>
  <conditionalFormatting sqref="I78">
    <cfRule type="expression" dxfId="39" priority="26">
      <formula>AND($I76&lt;&gt;"",$I78="")</formula>
    </cfRule>
  </conditionalFormatting>
  <conditionalFormatting sqref="AI78">
    <cfRule type="expression" dxfId="38" priority="27">
      <formula>AND($I76&lt;&gt;"",$AI78="")</formula>
    </cfRule>
    <cfRule type="expression" dxfId="37" priority="28">
      <formula>IF(AND($I76&lt;&gt;"",AI78&lt;&gt;"",$V68&lt;=$AI78),TRUE,FALSE)</formula>
    </cfRule>
  </conditionalFormatting>
  <conditionalFormatting sqref="AT101">
    <cfRule type="expression" dxfId="36" priority="21">
      <formula>AND($I101&lt;&gt;"",$AT101="")</formula>
    </cfRule>
  </conditionalFormatting>
  <conditionalFormatting sqref="I103">
    <cfRule type="expression" dxfId="35" priority="22">
      <formula>AND($I101&lt;&gt;"",$I103="")</formula>
    </cfRule>
  </conditionalFormatting>
  <conditionalFormatting sqref="AI103">
    <cfRule type="expression" dxfId="34" priority="23">
      <formula>AND($I101&lt;&gt;"",$AI103="")</formula>
    </cfRule>
    <cfRule type="expression" dxfId="33" priority="24">
      <formula>IF(AND($I101&lt;&gt;"",AI103&lt;&gt;"",$V78&lt;=$AI103),TRUE,FALSE)</formula>
    </cfRule>
  </conditionalFormatting>
  <conditionalFormatting sqref="AT96">
    <cfRule type="expression" dxfId="32" priority="17">
      <formula>AND($I96&lt;&gt;"",$AT96="")</formula>
    </cfRule>
  </conditionalFormatting>
  <conditionalFormatting sqref="I98">
    <cfRule type="expression" dxfId="31" priority="18">
      <formula>AND($I96&lt;&gt;"",$I98="")</formula>
    </cfRule>
  </conditionalFormatting>
  <conditionalFormatting sqref="AI98">
    <cfRule type="expression" dxfId="30" priority="19">
      <formula>AND($I96&lt;&gt;"",$AI98="")</formula>
    </cfRule>
    <cfRule type="expression" dxfId="29" priority="20">
      <formula>IF(AND($I96&lt;&gt;"",AI98&lt;&gt;"",$V78&lt;=$AI98),TRUE,FALSE)</formula>
    </cfRule>
  </conditionalFormatting>
  <conditionalFormatting sqref="AT91">
    <cfRule type="expression" dxfId="28" priority="13">
      <formula>AND($I91&lt;&gt;"",$AT91="")</formula>
    </cfRule>
  </conditionalFormatting>
  <conditionalFormatting sqref="I93">
    <cfRule type="expression" dxfId="27" priority="14">
      <formula>AND($I91&lt;&gt;"",$I93="")</formula>
    </cfRule>
  </conditionalFormatting>
  <conditionalFormatting sqref="AI93">
    <cfRule type="expression" dxfId="26" priority="15">
      <formula>AND($I91&lt;&gt;"",$AI93="")</formula>
    </cfRule>
    <cfRule type="expression" dxfId="25" priority="16">
      <formula>IF(AND($I91&lt;&gt;"",AI93&lt;&gt;"",$V78&lt;=$AI93),TRUE,FALSE)</formula>
    </cfRule>
  </conditionalFormatting>
  <conditionalFormatting sqref="AT86">
    <cfRule type="expression" dxfId="24" priority="9">
      <formula>AND($I86&lt;&gt;"",$AT86="")</formula>
    </cfRule>
  </conditionalFormatting>
  <conditionalFormatting sqref="I88">
    <cfRule type="expression" dxfId="23" priority="10">
      <formula>AND($I86&lt;&gt;"",$I88="")</formula>
    </cfRule>
  </conditionalFormatting>
  <conditionalFormatting sqref="AI88">
    <cfRule type="expression" dxfId="22" priority="11">
      <formula>AND($I86&lt;&gt;"",$AI88="")</formula>
    </cfRule>
    <cfRule type="expression" dxfId="21" priority="12">
      <formula>IF(AND($I86&lt;&gt;"",AI88&lt;&gt;"",$V78&lt;=$AI88),TRUE,FALSE)</formula>
    </cfRule>
  </conditionalFormatting>
  <conditionalFormatting sqref="AT81">
    <cfRule type="expression" dxfId="20" priority="5">
      <formula>AND($I81&lt;&gt;"",$AT81="")</formula>
    </cfRule>
  </conditionalFormatting>
  <conditionalFormatting sqref="I83">
    <cfRule type="expression" dxfId="19" priority="6">
      <formula>AND($I81&lt;&gt;"",$I83="")</formula>
    </cfRule>
  </conditionalFormatting>
  <conditionalFormatting sqref="AI83">
    <cfRule type="expression" dxfId="18" priority="7">
      <formula>AND($I81&lt;&gt;"",$AI83="")</formula>
    </cfRule>
    <cfRule type="expression" dxfId="17" priority="8">
      <formula>IF(AND($I81&lt;&gt;"",AI83&lt;&gt;"",$V78&lt;=$AI83),TRUE,FALSE)</formula>
    </cfRule>
  </conditionalFormatting>
  <conditionalFormatting sqref="AT71">
    <cfRule type="expression" dxfId="16" priority="1">
      <formula>AND($I71&lt;&gt;"",$AT71="")</formula>
    </cfRule>
  </conditionalFormatting>
  <conditionalFormatting sqref="I73">
    <cfRule type="expression" dxfId="15" priority="2">
      <formula>AND($I71&lt;&gt;"",$I73="")</formula>
    </cfRule>
  </conditionalFormatting>
  <conditionalFormatting sqref="AI73">
    <cfRule type="expression" dxfId="14" priority="3">
      <formula>AND($I71&lt;&gt;"",$AI73="")</formula>
    </cfRule>
    <cfRule type="expression" dxfId="13" priority="4">
      <formula>IF(AND($I71&lt;&gt;"",AI73&lt;&gt;"",$V63&lt;=$AI73),TRUE,FALSE)</formula>
    </cfRule>
  </conditionalFormatting>
  <conditionalFormatting sqref="V68">
    <cfRule type="expression" dxfId="12" priority="37">
      <formula>AND($I66&lt;&gt;"",$V68="")</formula>
    </cfRule>
    <cfRule type="expression" dxfId="11" priority="38">
      <formula>IF(AND(#REF!&lt;&gt;"",#REF!&lt;&gt;"",$V68&lt;=#REF!),TRUE,FALSE)</formula>
    </cfRule>
  </conditionalFormatting>
  <conditionalFormatting sqref="V78 V83 V73">
    <cfRule type="expression" dxfId="10" priority="39">
      <formula>AND($I71&lt;&gt;"",$V73="")</formula>
    </cfRule>
    <cfRule type="expression" dxfId="9" priority="40">
      <formula>IF(AND(#REF!&lt;&gt;"",#REF!&lt;&gt;"",$V73&lt;=#REF!),TRUE,FALSE)</formula>
    </cfRule>
  </conditionalFormatting>
  <conditionalFormatting sqref="V103">
    <cfRule type="expression" dxfId="8" priority="41">
      <formula>AND($I101&lt;&gt;"",$V103="")</formula>
    </cfRule>
    <cfRule type="expression" dxfId="7" priority="42">
      <formula>IF(AND(#REF!&lt;&gt;"",#REF!&lt;&gt;"",$V103&lt;=#REF!),TRUE,FALSE)</formula>
    </cfRule>
  </conditionalFormatting>
  <conditionalFormatting sqref="V98">
    <cfRule type="expression" dxfId="6" priority="43">
      <formula>AND($I96&lt;&gt;"",$V98="")</formula>
    </cfRule>
    <cfRule type="expression" dxfId="5" priority="44">
      <formula>IF(AND(#REF!&lt;&gt;"",#REF!&lt;&gt;"",$V98&lt;=#REF!),TRUE,FALSE)</formula>
    </cfRule>
  </conditionalFormatting>
  <conditionalFormatting sqref="V93">
    <cfRule type="expression" dxfId="4" priority="45">
      <formula>AND($I91&lt;&gt;"",$V93="")</formula>
    </cfRule>
    <cfRule type="expression" dxfId="3" priority="46">
      <formula>IF(AND(#REF!&lt;&gt;"",#REF!&lt;&gt;"",$V93&lt;=#REF!),TRUE,FALSE)</formula>
    </cfRule>
  </conditionalFormatting>
  <conditionalFormatting sqref="V88">
    <cfRule type="expression" dxfId="2" priority="47">
      <formula>AND($I86&lt;&gt;"",$V88="")</formula>
    </cfRule>
    <cfRule type="expression" dxfId="1"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CF1998A4-39FC-478C-927B-3BE02EB47DD8}">
            <xm:f>IF(AND($I31&lt;&gt;"",AI33&lt;&gt;"",マスタ!$F$6&lt;=$AI33),TRUE,FALSE)</xm:f>
            <x14:dxf>
              <fill>
                <patternFill>
                  <bgColor rgb="FFFF6600"/>
                </patternFill>
              </fill>
            </x14:dxf>
          </x14:cfRule>
          <xm:sqref>AI33:AQ34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pane ySplit="10" topLeftCell="A11" activePane="bottomLeft" state="frozen"/>
      <selection activeCell="EQ42" sqref="EQ42"/>
      <selection pane="bottomLeft"/>
    </sheetView>
  </sheetViews>
  <sheetFormatPr defaultRowHeight="18.75" x14ac:dyDescent="0.4"/>
  <cols>
    <col min="1" max="1" width="3.5" style="150" customWidth="1"/>
    <col min="2" max="2" width="17.125" style="150" customWidth="1"/>
    <col min="3" max="3" width="17.5" style="185" customWidth="1"/>
    <col min="4" max="4" width="14.875" style="150" customWidth="1"/>
    <col min="5" max="5" width="10.75" style="185" customWidth="1"/>
    <col min="6" max="6" width="10.75" style="150" customWidth="1"/>
    <col min="7" max="7" width="8.625" style="150" customWidth="1"/>
    <col min="8" max="8" width="9.75" style="150" customWidth="1"/>
    <col min="9" max="16384" width="9" style="150"/>
  </cols>
  <sheetData>
    <row r="1" spans="1:15" ht="11.25" customHeight="1" x14ac:dyDescent="0.4">
      <c r="A1" s="173"/>
      <c r="B1" s="173"/>
      <c r="C1" s="174"/>
      <c r="D1" s="173"/>
      <c r="E1" s="173"/>
      <c r="F1" s="173"/>
      <c r="G1" s="173"/>
      <c r="H1" s="173"/>
      <c r="I1" s="173"/>
      <c r="J1" s="173"/>
      <c r="K1" s="173"/>
      <c r="L1" s="173"/>
      <c r="M1" s="173"/>
      <c r="N1" s="173"/>
      <c r="O1" s="173"/>
    </row>
    <row r="2" spans="1:15" ht="18.75" customHeight="1" x14ac:dyDescent="0.4">
      <c r="A2" s="175" t="s">
        <v>29</v>
      </c>
      <c r="B2" s="176"/>
      <c r="C2" s="590" t="str">
        <f>IF(①職員名簿!C2="","",①職員名簿!C2)</f>
        <v/>
      </c>
      <c r="D2" s="591"/>
      <c r="E2" s="173"/>
      <c r="F2" s="588" t="s">
        <v>30</v>
      </c>
      <c r="G2" s="589"/>
      <c r="H2" s="177" t="str">
        <f>IF(①職員名簿!H2="","",①職員名簿!H2)</f>
        <v/>
      </c>
      <c r="I2" s="173"/>
      <c r="J2" s="173"/>
      <c r="K2" s="173"/>
      <c r="L2" s="173"/>
      <c r="M2" s="173"/>
      <c r="N2" s="173"/>
      <c r="O2" s="173"/>
    </row>
    <row r="3" spans="1:15" ht="18.75" customHeight="1" x14ac:dyDescent="0.4">
      <c r="A3" s="175" t="s">
        <v>2</v>
      </c>
      <c r="B3" s="176"/>
      <c r="C3" s="590" t="str">
        <f>IF(①職員名簿!C3="","",①職員名簿!C3)</f>
        <v/>
      </c>
      <c r="D3" s="591"/>
      <c r="E3" s="173"/>
      <c r="F3" s="588" t="s">
        <v>31</v>
      </c>
      <c r="G3" s="589"/>
      <c r="H3" s="177" t="str">
        <f>IF(①職員名簿!H3="","",①職員名簿!H3)</f>
        <v/>
      </c>
      <c r="I3" s="173"/>
      <c r="J3" s="173"/>
      <c r="K3" s="173"/>
      <c r="L3" s="173"/>
      <c r="M3" s="173"/>
      <c r="N3" s="173"/>
      <c r="O3" s="173"/>
    </row>
    <row r="4" spans="1:15" ht="18.75" customHeight="1" x14ac:dyDescent="0.4">
      <c r="A4" s="175" t="s">
        <v>3</v>
      </c>
      <c r="B4" s="176"/>
      <c r="C4" s="596" t="str">
        <f>IF(①職員名簿!C4="","",①職員名簿!C4)</f>
        <v/>
      </c>
      <c r="D4" s="597"/>
      <c r="E4" s="174"/>
      <c r="F4" s="173"/>
      <c r="G4" s="173"/>
      <c r="H4" s="173"/>
      <c r="I4" s="173"/>
      <c r="J4" s="173"/>
      <c r="K4" s="173"/>
      <c r="L4" s="173"/>
      <c r="M4" s="173"/>
      <c r="N4" s="173"/>
      <c r="O4" s="173"/>
    </row>
    <row r="5" spans="1:15" ht="18.75" customHeight="1" x14ac:dyDescent="0.4">
      <c r="A5" s="175" t="s">
        <v>5</v>
      </c>
      <c r="B5" s="176"/>
      <c r="C5" s="590" t="str">
        <f>IF(①職員名簿!C5="","",①職員名簿!C5)</f>
        <v/>
      </c>
      <c r="D5" s="591"/>
      <c r="E5" s="174"/>
      <c r="F5" s="173"/>
      <c r="G5" s="173"/>
      <c r="H5" s="173"/>
      <c r="I5" s="173"/>
      <c r="J5" s="173"/>
      <c r="K5" s="173"/>
      <c r="L5" s="173"/>
      <c r="M5" s="173"/>
      <c r="N5" s="173"/>
      <c r="O5" s="173"/>
    </row>
    <row r="6" spans="1:15" ht="18.75" customHeight="1" x14ac:dyDescent="0.4">
      <c r="A6" s="175" t="s">
        <v>186</v>
      </c>
      <c r="B6" s="176"/>
      <c r="C6" s="590" t="str">
        <f>IF(①職員名簿!C6="","",①職員名簿!C6)</f>
        <v/>
      </c>
      <c r="D6" s="591"/>
      <c r="E6" s="174"/>
      <c r="F6" s="173"/>
      <c r="G6" s="173"/>
      <c r="H6" s="173"/>
      <c r="I6" s="173"/>
      <c r="J6" s="173"/>
      <c r="K6" s="173"/>
      <c r="L6" s="173"/>
      <c r="M6" s="173"/>
      <c r="N6" s="173"/>
      <c r="O6" s="173"/>
    </row>
    <row r="7" spans="1:15" ht="18.75" customHeight="1" x14ac:dyDescent="0.4">
      <c r="A7" s="175" t="s">
        <v>187</v>
      </c>
      <c r="B7" s="176"/>
      <c r="C7" s="588" t="str">
        <f>IF(①職員名簿!C7="","",①職員名簿!C7)</f>
        <v/>
      </c>
      <c r="D7" s="589"/>
      <c r="E7" s="174"/>
      <c r="F7" s="173"/>
      <c r="G7" s="173"/>
      <c r="H7" s="173"/>
      <c r="I7" s="173"/>
      <c r="J7" s="173"/>
      <c r="K7" s="173"/>
      <c r="L7" s="173"/>
      <c r="M7" s="173"/>
      <c r="N7" s="173"/>
      <c r="O7" s="173"/>
    </row>
    <row r="8" spans="1:15" ht="18.75" customHeight="1" x14ac:dyDescent="0.4">
      <c r="A8" s="173"/>
      <c r="B8" s="173"/>
      <c r="C8" s="174"/>
      <c r="D8" s="173"/>
      <c r="E8" s="174"/>
      <c r="F8" s="173"/>
      <c r="G8" s="173"/>
      <c r="H8" s="173"/>
      <c r="I8" s="173"/>
      <c r="J8" s="173"/>
      <c r="K8" s="173"/>
      <c r="L8" s="173"/>
      <c r="M8" s="173"/>
      <c r="N8" s="173"/>
      <c r="O8" s="173"/>
    </row>
    <row r="9" spans="1:15" s="180" customFormat="1" ht="18.75" customHeight="1" x14ac:dyDescent="0.4">
      <c r="A9" s="178"/>
      <c r="B9" s="592" t="s">
        <v>32</v>
      </c>
      <c r="C9" s="592" t="s">
        <v>33</v>
      </c>
      <c r="D9" s="594" t="s">
        <v>34</v>
      </c>
      <c r="E9" s="586" t="s">
        <v>35</v>
      </c>
      <c r="F9" s="586" t="s">
        <v>36</v>
      </c>
      <c r="G9" s="179"/>
      <c r="H9" s="179" t="s">
        <v>37</v>
      </c>
      <c r="I9" s="179"/>
      <c r="J9" s="179"/>
      <c r="K9" s="179"/>
      <c r="L9" s="179"/>
      <c r="M9" s="179"/>
      <c r="N9" s="179"/>
      <c r="O9" s="179"/>
    </row>
    <row r="10" spans="1:15" s="180" customFormat="1" ht="18.75" customHeight="1" x14ac:dyDescent="0.4">
      <c r="A10" s="181"/>
      <c r="B10" s="593"/>
      <c r="C10" s="593"/>
      <c r="D10" s="595"/>
      <c r="E10" s="587"/>
      <c r="F10" s="587"/>
      <c r="G10" s="179"/>
      <c r="H10" s="179"/>
      <c r="I10" s="179"/>
      <c r="J10" s="179"/>
      <c r="K10" s="179"/>
      <c r="L10" s="179"/>
      <c r="M10" s="179"/>
      <c r="N10" s="179"/>
      <c r="O10" s="179"/>
    </row>
    <row r="11" spans="1:15" ht="18.75" customHeight="1" x14ac:dyDescent="0.4">
      <c r="A11" s="182">
        <v>1</v>
      </c>
      <c r="B11" s="183" t="str">
        <f>IF(②第１号様式の１!C28="","",②第１号様式の１!C28)</f>
        <v/>
      </c>
      <c r="C11" s="183" t="str">
        <f>IF(②第１号様式の１!J28="","",②第１号様式の１!J28)</f>
        <v/>
      </c>
      <c r="D11" s="184" t="str">
        <f>IF(②第１号様式の１!P28="","",②第１号様式の１!P28)</f>
        <v/>
      </c>
      <c r="E11" s="114" t="str">
        <f>IF(②第１号様式の１!AA28="","",②第１号様式の１!AA28)</f>
        <v/>
      </c>
      <c r="F11" s="114" t="str">
        <f>IF(②第１号様式の１!AD28="","",②第１号様式の１!AD28)</f>
        <v/>
      </c>
      <c r="G11" s="173"/>
      <c r="H11" s="173"/>
      <c r="I11" s="173"/>
      <c r="J11" s="173"/>
      <c r="K11" s="173"/>
      <c r="L11" s="173"/>
      <c r="M11" s="173"/>
      <c r="N11" s="173"/>
      <c r="O11" s="173"/>
    </row>
    <row r="12" spans="1:15" ht="18.75" customHeight="1" x14ac:dyDescent="0.4">
      <c r="A12" s="182">
        <v>2</v>
      </c>
      <c r="B12" s="183" t="str">
        <f>IF(②第１号様式の１!C29="","",②第１号様式の１!C29)</f>
        <v/>
      </c>
      <c r="C12" s="183" t="str">
        <f>IF(②第１号様式の１!J29="","",②第１号様式の１!J29)</f>
        <v/>
      </c>
      <c r="D12" s="184" t="str">
        <f>IF(②第１号様式の１!P29="","",②第１号様式の１!P29)</f>
        <v/>
      </c>
      <c r="E12" s="114" t="str">
        <f>IF(②第１号様式の１!AA29="","",②第１号様式の１!AA29)</f>
        <v/>
      </c>
      <c r="F12" s="114" t="str">
        <f>IF(②第１号様式の１!AD29="","",②第１号様式の１!AD29)</f>
        <v/>
      </c>
      <c r="G12" s="173"/>
      <c r="H12" s="173"/>
      <c r="I12" s="173"/>
      <c r="J12" s="173"/>
      <c r="K12" s="173"/>
      <c r="L12" s="173"/>
      <c r="M12" s="173"/>
      <c r="N12" s="173"/>
      <c r="O12" s="173"/>
    </row>
    <row r="13" spans="1:15" ht="18.75" customHeight="1" x14ac:dyDescent="0.4">
      <c r="A13" s="182">
        <v>3</v>
      </c>
      <c r="B13" s="183" t="str">
        <f>IF(②第１号様式の１!C30="","",②第１号様式の１!C30)</f>
        <v/>
      </c>
      <c r="C13" s="183" t="str">
        <f>IF(②第１号様式の１!J30="","",②第１号様式の１!J30)</f>
        <v/>
      </c>
      <c r="D13" s="184" t="str">
        <f>IF(②第１号様式の１!P30="","",②第１号様式の１!P30)</f>
        <v/>
      </c>
      <c r="E13" s="114" t="str">
        <f>IF(②第１号様式の１!AA30="","",②第１号様式の１!AA30)</f>
        <v/>
      </c>
      <c r="F13" s="114" t="str">
        <f>IF(②第１号様式の１!AD30="","",②第１号様式の１!AD30)</f>
        <v/>
      </c>
      <c r="G13" s="173"/>
      <c r="H13" s="173"/>
      <c r="I13" s="173"/>
      <c r="J13" s="173"/>
      <c r="K13" s="173"/>
      <c r="L13" s="173"/>
      <c r="M13" s="173"/>
      <c r="N13" s="173"/>
      <c r="O13" s="173"/>
    </row>
    <row r="14" spans="1:15" ht="18.75" customHeight="1" x14ac:dyDescent="0.4">
      <c r="A14" s="182">
        <v>4</v>
      </c>
      <c r="B14" s="183" t="str">
        <f>IF(②第１号様式の１!C31="","",②第１号様式の１!C31)</f>
        <v/>
      </c>
      <c r="C14" s="183" t="str">
        <f>IF(②第１号様式の１!J31="","",②第１号様式の１!J31)</f>
        <v/>
      </c>
      <c r="D14" s="184" t="str">
        <f>IF(②第１号様式の１!P31="","",②第１号様式の１!P31)</f>
        <v/>
      </c>
      <c r="E14" s="114" t="str">
        <f>IF(②第１号様式の１!AA31="","",②第１号様式の１!AA31)</f>
        <v/>
      </c>
      <c r="F14" s="114" t="str">
        <f>IF(②第１号様式の１!AD31="","",②第１号様式の１!AD31)</f>
        <v/>
      </c>
      <c r="G14" s="173"/>
      <c r="H14" s="173"/>
      <c r="I14" s="173"/>
      <c r="J14" s="173"/>
      <c r="K14" s="173"/>
      <c r="L14" s="173"/>
      <c r="M14" s="173"/>
      <c r="N14" s="173"/>
      <c r="O14" s="173"/>
    </row>
    <row r="15" spans="1:15" ht="18.75" customHeight="1" x14ac:dyDescent="0.4">
      <c r="A15" s="182">
        <v>5</v>
      </c>
      <c r="B15" s="183" t="str">
        <f>IF(②第１号様式の１!C32="","",②第１号様式の１!C32)</f>
        <v/>
      </c>
      <c r="C15" s="183" t="str">
        <f>IF(②第１号様式の１!J32="","",②第１号様式の１!J32)</f>
        <v/>
      </c>
      <c r="D15" s="184" t="str">
        <f>IF(②第１号様式の１!P32="","",②第１号様式の１!P32)</f>
        <v/>
      </c>
      <c r="E15" s="114" t="str">
        <f>IF(②第１号様式の１!AA32="","",②第１号様式の１!AA32)</f>
        <v/>
      </c>
      <c r="F15" s="114" t="str">
        <f>IF(②第１号様式の１!AD32="","",②第１号様式の１!AD32)</f>
        <v/>
      </c>
      <c r="G15" s="173"/>
      <c r="H15" s="173"/>
      <c r="I15" s="173"/>
      <c r="J15" s="173"/>
      <c r="K15" s="173"/>
      <c r="L15" s="173"/>
      <c r="M15" s="173"/>
      <c r="N15" s="173"/>
      <c r="O15" s="173"/>
    </row>
    <row r="16" spans="1:15" ht="18.75" customHeight="1" x14ac:dyDescent="0.4">
      <c r="A16" s="182">
        <v>6</v>
      </c>
      <c r="B16" s="183" t="str">
        <f>IF(②第１号様式の１!C33="","",②第１号様式の１!C33)</f>
        <v/>
      </c>
      <c r="C16" s="183" t="str">
        <f>IF(②第１号様式の１!J33="","",②第１号様式の１!J33)</f>
        <v/>
      </c>
      <c r="D16" s="184" t="str">
        <f>IF(②第１号様式の１!P33="","",②第１号様式の１!P33)</f>
        <v/>
      </c>
      <c r="E16" s="114" t="str">
        <f>IF(②第１号様式の１!AA33="","",②第１号様式の１!AA33)</f>
        <v/>
      </c>
      <c r="F16" s="114" t="str">
        <f>IF(②第１号様式の１!AD33="","",②第１号様式の１!AD33)</f>
        <v/>
      </c>
      <c r="G16" s="173"/>
      <c r="H16" s="173"/>
      <c r="I16" s="173"/>
      <c r="J16" s="173"/>
      <c r="K16" s="173"/>
      <c r="L16" s="173"/>
      <c r="M16" s="173"/>
      <c r="N16" s="173"/>
      <c r="O16" s="173"/>
    </row>
    <row r="17" spans="1:15" ht="18.75" customHeight="1" x14ac:dyDescent="0.4">
      <c r="A17" s="182">
        <v>7</v>
      </c>
      <c r="B17" s="183" t="str">
        <f>IF(②第１号様式の１!C34="","",②第１号様式の１!C34)</f>
        <v/>
      </c>
      <c r="C17" s="183" t="str">
        <f>IF(②第１号様式の１!J34="","",②第１号様式の１!J34)</f>
        <v/>
      </c>
      <c r="D17" s="184" t="str">
        <f>IF(②第１号様式の１!P34="","",②第１号様式の１!P34)</f>
        <v/>
      </c>
      <c r="E17" s="114" t="str">
        <f>IF(②第１号様式の１!AA34="","",②第１号様式の１!AA34)</f>
        <v/>
      </c>
      <c r="F17" s="114" t="str">
        <f>IF(②第１号様式の１!AD34="","",②第１号様式の１!AD34)</f>
        <v/>
      </c>
      <c r="G17" s="173"/>
      <c r="H17" s="173"/>
      <c r="I17" s="173"/>
      <c r="J17" s="173"/>
      <c r="K17" s="173"/>
      <c r="L17" s="173"/>
      <c r="M17" s="173"/>
      <c r="N17" s="173"/>
      <c r="O17" s="173"/>
    </row>
    <row r="18" spans="1:15" ht="18.75" customHeight="1" x14ac:dyDescent="0.4">
      <c r="A18" s="182">
        <v>8</v>
      </c>
      <c r="B18" s="183" t="str">
        <f>IF(②第１号様式の１!C35="","",②第１号様式の１!C35)</f>
        <v/>
      </c>
      <c r="C18" s="183" t="str">
        <f>IF(②第１号様式の１!J35="","",②第１号様式の１!J35)</f>
        <v/>
      </c>
      <c r="D18" s="184" t="str">
        <f>IF(②第１号様式の１!P35="","",②第１号様式の１!P35)</f>
        <v/>
      </c>
      <c r="E18" s="114" t="str">
        <f>IF(②第１号様式の１!AA35="","",②第１号様式の１!AA35)</f>
        <v/>
      </c>
      <c r="F18" s="114" t="str">
        <f>IF(②第１号様式の１!AD35="","",②第１号様式の１!AD35)</f>
        <v/>
      </c>
      <c r="G18" s="173"/>
      <c r="H18" s="173"/>
      <c r="I18" s="173"/>
      <c r="J18" s="173"/>
      <c r="K18" s="173"/>
      <c r="L18" s="173"/>
      <c r="M18" s="173"/>
      <c r="N18" s="173"/>
      <c r="O18" s="173"/>
    </row>
    <row r="19" spans="1:15" ht="18.75" customHeight="1" x14ac:dyDescent="0.4">
      <c r="A19" s="182">
        <v>9</v>
      </c>
      <c r="B19" s="183" t="str">
        <f>IF(②第１号様式の１!C36="","",②第１号様式の１!C36)</f>
        <v/>
      </c>
      <c r="C19" s="183" t="str">
        <f>IF(②第１号様式の１!J36="","",②第１号様式の１!J36)</f>
        <v/>
      </c>
      <c r="D19" s="184" t="str">
        <f>IF(②第１号様式の１!P36="","",②第１号様式の１!P36)</f>
        <v/>
      </c>
      <c r="E19" s="114" t="str">
        <f>IF(②第１号様式の１!AA36="","",②第１号様式の１!AA36)</f>
        <v/>
      </c>
      <c r="F19" s="114" t="str">
        <f>IF(②第１号様式の１!AD36="","",②第１号様式の１!AD36)</f>
        <v/>
      </c>
      <c r="G19" s="173"/>
      <c r="H19" s="173"/>
      <c r="I19" s="173"/>
      <c r="J19" s="173"/>
      <c r="K19" s="173"/>
      <c r="L19" s="173"/>
      <c r="M19" s="173"/>
      <c r="N19" s="173"/>
      <c r="O19" s="173"/>
    </row>
    <row r="20" spans="1:15" ht="18.75" customHeight="1" x14ac:dyDescent="0.4">
      <c r="A20" s="182">
        <v>10</v>
      </c>
      <c r="B20" s="183" t="str">
        <f>IF(②第１号様式の１!C37="","",②第１号様式の１!C37)</f>
        <v/>
      </c>
      <c r="C20" s="183" t="str">
        <f>IF(②第１号様式の１!J37="","",②第１号様式の１!J37)</f>
        <v/>
      </c>
      <c r="D20" s="184" t="str">
        <f>IF(②第１号様式の１!P37="","",②第１号様式の１!P37)</f>
        <v/>
      </c>
      <c r="E20" s="114" t="str">
        <f>IF(②第１号様式の１!AA37="","",②第１号様式の１!AA37)</f>
        <v/>
      </c>
      <c r="F20" s="114" t="str">
        <f>IF(②第１号様式の１!AD37="","",②第１号様式の１!AD37)</f>
        <v/>
      </c>
      <c r="G20" s="173"/>
      <c r="H20" s="173"/>
      <c r="I20" s="173"/>
      <c r="J20" s="173"/>
      <c r="K20" s="173"/>
      <c r="L20" s="173"/>
      <c r="M20" s="173"/>
      <c r="N20" s="173"/>
      <c r="O20" s="173"/>
    </row>
    <row r="21" spans="1:15" ht="18.75" customHeight="1" x14ac:dyDescent="0.4">
      <c r="A21" s="182">
        <v>11</v>
      </c>
      <c r="B21" s="183" t="str">
        <f>IF(②第１号様式の１!C38="","",②第１号様式の１!C38)</f>
        <v/>
      </c>
      <c r="C21" s="183" t="str">
        <f>IF(②第１号様式の１!J38="","",②第１号様式の１!J38)</f>
        <v/>
      </c>
      <c r="D21" s="184" t="str">
        <f>IF(②第１号様式の１!P38="","",②第１号様式の１!P38)</f>
        <v/>
      </c>
      <c r="E21" s="114" t="str">
        <f>IF(②第１号様式の１!AA38="","",②第１号様式の１!AA38)</f>
        <v/>
      </c>
      <c r="F21" s="114" t="str">
        <f>IF(②第１号様式の１!AD38="","",②第１号様式の１!AD38)</f>
        <v/>
      </c>
      <c r="G21" s="173"/>
      <c r="H21" s="173"/>
      <c r="I21" s="173"/>
      <c r="J21" s="173"/>
      <c r="K21" s="173"/>
      <c r="L21" s="173"/>
      <c r="M21" s="173"/>
      <c r="N21" s="173"/>
      <c r="O21" s="173"/>
    </row>
    <row r="22" spans="1:15" ht="18.75" customHeight="1" x14ac:dyDescent="0.4">
      <c r="A22" s="182">
        <v>12</v>
      </c>
      <c r="B22" s="183" t="str">
        <f>IF(②第１号様式の１!C39="","",②第１号様式の１!C39)</f>
        <v/>
      </c>
      <c r="C22" s="183" t="str">
        <f>IF(②第１号様式の１!J39="","",②第１号様式の１!J39)</f>
        <v/>
      </c>
      <c r="D22" s="184" t="str">
        <f>IF(②第１号様式の１!P39="","",②第１号様式の１!P39)</f>
        <v/>
      </c>
      <c r="E22" s="114" t="str">
        <f>IF(②第１号様式の１!AA39="","",②第１号様式の１!AA39)</f>
        <v/>
      </c>
      <c r="F22" s="114" t="str">
        <f>IF(②第１号様式の１!AD39="","",②第１号様式の１!AD39)</f>
        <v/>
      </c>
      <c r="G22" s="173"/>
      <c r="H22" s="173"/>
      <c r="I22" s="173"/>
      <c r="J22" s="173"/>
      <c r="K22" s="173"/>
      <c r="L22" s="173"/>
      <c r="M22" s="173"/>
      <c r="N22" s="173"/>
      <c r="O22" s="173"/>
    </row>
    <row r="23" spans="1:15" ht="18.75" customHeight="1" x14ac:dyDescent="0.4">
      <c r="A23" s="182">
        <v>13</v>
      </c>
      <c r="B23" s="183" t="str">
        <f>IF(②第１号様式の１!C40="","",②第１号様式の１!C40)</f>
        <v/>
      </c>
      <c r="C23" s="183" t="str">
        <f>IF(②第１号様式の１!J40="","",②第１号様式の１!J40)</f>
        <v/>
      </c>
      <c r="D23" s="184" t="str">
        <f>IF(②第１号様式の１!P40="","",②第１号様式の１!P40)</f>
        <v/>
      </c>
      <c r="E23" s="114" t="str">
        <f>IF(②第１号様式の１!AA40="","",②第１号様式の１!AA40)</f>
        <v/>
      </c>
      <c r="F23" s="114" t="str">
        <f>IF(②第１号様式の１!AD40="","",②第１号様式の１!AD40)</f>
        <v/>
      </c>
      <c r="G23" s="173"/>
      <c r="H23" s="173"/>
      <c r="I23" s="173"/>
      <c r="J23" s="173"/>
      <c r="K23" s="173"/>
      <c r="L23" s="173"/>
      <c r="M23" s="173"/>
      <c r="N23" s="173"/>
      <c r="O23" s="173"/>
    </row>
    <row r="24" spans="1:15" ht="18.75" customHeight="1" x14ac:dyDescent="0.4">
      <c r="A24" s="182">
        <v>14</v>
      </c>
      <c r="B24" s="183" t="str">
        <f>IF(②第１号様式の１!C41="","",②第１号様式の１!C41)</f>
        <v/>
      </c>
      <c r="C24" s="183" t="str">
        <f>IF(②第１号様式の１!J41="","",②第１号様式の１!J41)</f>
        <v/>
      </c>
      <c r="D24" s="184" t="str">
        <f>IF(②第１号様式の１!P41="","",②第１号様式の１!P41)</f>
        <v/>
      </c>
      <c r="E24" s="114" t="str">
        <f>IF(②第１号様式の１!AA41="","",②第１号様式の１!AA41)</f>
        <v/>
      </c>
      <c r="F24" s="114" t="str">
        <f>IF(②第１号様式の１!AD41="","",②第１号様式の１!AD41)</f>
        <v/>
      </c>
      <c r="G24" s="173"/>
      <c r="H24" s="173"/>
      <c r="I24" s="173"/>
      <c r="J24" s="173"/>
      <c r="K24" s="173"/>
      <c r="L24" s="173"/>
      <c r="M24" s="173"/>
      <c r="N24" s="173"/>
      <c r="O24" s="173"/>
    </row>
    <row r="25" spans="1:15" ht="18.75" customHeight="1" x14ac:dyDescent="0.4">
      <c r="A25" s="182">
        <v>15</v>
      </c>
      <c r="B25" s="183" t="str">
        <f>IF(②第１号様式の１!C42="","",②第１号様式の１!C42)</f>
        <v/>
      </c>
      <c r="C25" s="183" t="str">
        <f>IF(②第１号様式の１!J42="","",②第１号様式の１!J42)</f>
        <v/>
      </c>
      <c r="D25" s="184" t="str">
        <f>IF(②第１号様式の１!P42="","",②第１号様式の１!P42)</f>
        <v/>
      </c>
      <c r="E25" s="114" t="str">
        <f>IF(②第１号様式の１!AA42="","",②第１号様式の１!AA42)</f>
        <v/>
      </c>
      <c r="F25" s="114" t="str">
        <f>IF(②第１号様式の１!AD42="","",②第１号様式の１!AD42)</f>
        <v/>
      </c>
      <c r="G25" s="173"/>
      <c r="H25" s="173"/>
      <c r="I25" s="173"/>
      <c r="J25" s="173"/>
      <c r="K25" s="173"/>
      <c r="L25" s="173"/>
      <c r="M25" s="173"/>
      <c r="N25" s="173"/>
      <c r="O25" s="173"/>
    </row>
    <row r="26" spans="1:15" ht="18.75" customHeight="1" x14ac:dyDescent="0.4">
      <c r="A26" s="182">
        <v>16</v>
      </c>
      <c r="B26" s="183" t="str">
        <f>IF(②第１号様式の１!C43="","",②第１号様式の１!C43)</f>
        <v/>
      </c>
      <c r="C26" s="183" t="str">
        <f>IF(②第１号様式の１!J43="","",②第１号様式の１!J43)</f>
        <v/>
      </c>
      <c r="D26" s="184" t="str">
        <f>IF(②第１号様式の１!P43="","",②第１号様式の１!P43)</f>
        <v/>
      </c>
      <c r="E26" s="114" t="str">
        <f>IF(②第１号様式の１!AA43="","",②第１号様式の１!AA43)</f>
        <v/>
      </c>
      <c r="F26" s="114" t="str">
        <f>IF(②第１号様式の１!AD43="","",②第１号様式の１!AD43)</f>
        <v/>
      </c>
      <c r="G26" s="173"/>
      <c r="H26" s="173"/>
      <c r="I26" s="173"/>
      <c r="J26" s="173"/>
      <c r="K26" s="173"/>
      <c r="L26" s="173"/>
      <c r="M26" s="173"/>
      <c r="N26" s="173"/>
      <c r="O26" s="173"/>
    </row>
    <row r="27" spans="1:15" ht="18.75" customHeight="1" x14ac:dyDescent="0.4">
      <c r="A27" s="182">
        <v>17</v>
      </c>
      <c r="B27" s="183" t="str">
        <f>IF(②第１号様式の１!C44="","",②第１号様式の１!C44)</f>
        <v/>
      </c>
      <c r="C27" s="183" t="str">
        <f>IF(②第１号様式の１!J44="","",②第１号様式の１!J44)</f>
        <v/>
      </c>
      <c r="D27" s="184" t="str">
        <f>IF(②第１号様式の１!P44="","",②第１号様式の１!P44)</f>
        <v/>
      </c>
      <c r="E27" s="114" t="str">
        <f>IF(②第１号様式の１!AA44="","",②第１号様式の１!AA44)</f>
        <v/>
      </c>
      <c r="F27" s="114" t="str">
        <f>IF(②第１号様式の１!AD44="","",②第１号様式の１!AD44)</f>
        <v/>
      </c>
      <c r="G27" s="173"/>
      <c r="H27" s="173"/>
      <c r="I27" s="173"/>
      <c r="J27" s="173"/>
      <c r="K27" s="173"/>
      <c r="L27" s="173"/>
      <c r="M27" s="173"/>
      <c r="N27" s="173"/>
      <c r="O27" s="173"/>
    </row>
    <row r="28" spans="1:15" ht="18.75" customHeight="1" x14ac:dyDescent="0.4">
      <c r="A28" s="182">
        <v>18</v>
      </c>
      <c r="B28" s="183" t="str">
        <f>IF(②第１号様式の１!C45="","",②第１号様式の１!C45)</f>
        <v/>
      </c>
      <c r="C28" s="183" t="str">
        <f>IF(②第１号様式の１!J45="","",②第１号様式の１!J45)</f>
        <v/>
      </c>
      <c r="D28" s="184" t="str">
        <f>IF(②第１号様式の１!P45="","",②第１号様式の１!P45)</f>
        <v/>
      </c>
      <c r="E28" s="114" t="str">
        <f>IF(②第１号様式の１!AA45="","",②第１号様式の１!AA45)</f>
        <v/>
      </c>
      <c r="F28" s="114" t="str">
        <f>IF(②第１号様式の１!AD45="","",②第１号様式の１!AD45)</f>
        <v/>
      </c>
      <c r="G28" s="173"/>
      <c r="H28" s="173"/>
      <c r="I28" s="173"/>
      <c r="J28" s="173"/>
      <c r="K28" s="173"/>
      <c r="L28" s="173"/>
      <c r="M28" s="173"/>
      <c r="N28" s="173"/>
      <c r="O28" s="173"/>
    </row>
    <row r="29" spans="1:15" ht="18.75" customHeight="1" x14ac:dyDescent="0.4">
      <c r="A29" s="182">
        <v>19</v>
      </c>
      <c r="B29" s="183" t="str">
        <f>IF(②第１号様式の１!C46="","",②第１号様式の１!C46)</f>
        <v/>
      </c>
      <c r="C29" s="183" t="str">
        <f>IF(②第１号様式の１!J46="","",②第１号様式の１!J46)</f>
        <v/>
      </c>
      <c r="D29" s="184" t="str">
        <f>IF(②第１号様式の１!P46="","",②第１号様式の１!P46)</f>
        <v/>
      </c>
      <c r="E29" s="114" t="str">
        <f>IF(②第１号様式の１!AA46="","",②第１号様式の１!AA46)</f>
        <v/>
      </c>
      <c r="F29" s="114" t="str">
        <f>IF(②第１号様式の１!AD46="","",②第１号様式の１!AD46)</f>
        <v/>
      </c>
      <c r="G29" s="173"/>
      <c r="H29" s="173"/>
      <c r="I29" s="173"/>
      <c r="J29" s="173"/>
      <c r="K29" s="173"/>
      <c r="L29" s="173"/>
      <c r="M29" s="173"/>
      <c r="N29" s="173"/>
      <c r="O29" s="173"/>
    </row>
    <row r="30" spans="1:15" ht="18.75" customHeight="1" x14ac:dyDescent="0.4">
      <c r="A30" s="182">
        <v>20</v>
      </c>
      <c r="B30" s="183" t="str">
        <f>IF(②第１号様式の１!C47="","",②第１号様式の１!C47)</f>
        <v/>
      </c>
      <c r="C30" s="183" t="str">
        <f>IF(②第１号様式の１!J47="","",②第１号様式の１!J47)</f>
        <v/>
      </c>
      <c r="D30" s="184" t="str">
        <f>IF(②第１号様式の１!P47="","",②第１号様式の１!P47)</f>
        <v/>
      </c>
      <c r="E30" s="114" t="str">
        <f>IF(②第１号様式の１!AA47="","",②第１号様式の１!AA47)</f>
        <v/>
      </c>
      <c r="F30" s="114" t="str">
        <f>IF(②第１号様式の１!AD47="","",②第１号様式の１!AD47)</f>
        <v/>
      </c>
      <c r="G30" s="173"/>
      <c r="H30" s="173"/>
      <c r="I30" s="173"/>
      <c r="J30" s="173"/>
      <c r="K30" s="173"/>
      <c r="L30" s="173"/>
      <c r="M30" s="173"/>
      <c r="N30" s="173"/>
      <c r="O30" s="173"/>
    </row>
    <row r="31" spans="1:15" ht="18.75" customHeight="1" x14ac:dyDescent="0.4">
      <c r="A31" s="182">
        <v>21</v>
      </c>
      <c r="B31" s="183" t="str">
        <f>IF(②第１号様式の１!C48="","",②第１号様式の１!C48)</f>
        <v/>
      </c>
      <c r="C31" s="183" t="str">
        <f>IF(②第１号様式の１!J48="","",②第１号様式の１!J48)</f>
        <v/>
      </c>
      <c r="D31" s="184" t="str">
        <f>IF(②第１号様式の１!P48="","",②第１号様式の１!P48)</f>
        <v/>
      </c>
      <c r="E31" s="114" t="str">
        <f>IF(②第１号様式の１!AA48="","",②第１号様式の１!AA48)</f>
        <v/>
      </c>
      <c r="F31" s="114" t="str">
        <f>IF(②第１号様式の１!AD48="","",②第１号様式の１!AD48)</f>
        <v/>
      </c>
      <c r="G31" s="173"/>
      <c r="H31" s="173"/>
      <c r="I31" s="173"/>
      <c r="J31" s="173"/>
      <c r="K31" s="173"/>
      <c r="L31" s="173"/>
      <c r="M31" s="173"/>
      <c r="N31" s="173"/>
      <c r="O31" s="173"/>
    </row>
    <row r="32" spans="1:15" ht="18.75" customHeight="1" x14ac:dyDescent="0.4">
      <c r="A32" s="182">
        <v>22</v>
      </c>
      <c r="B32" s="183" t="str">
        <f>IF(②第１号様式の１!C49="","",②第１号様式の１!C49)</f>
        <v/>
      </c>
      <c r="C32" s="183" t="str">
        <f>IF(②第１号様式の１!J49="","",②第１号様式の１!J49)</f>
        <v/>
      </c>
      <c r="D32" s="184" t="str">
        <f>IF(②第１号様式の１!P49="","",②第１号様式の１!P49)</f>
        <v/>
      </c>
      <c r="E32" s="114" t="str">
        <f>IF(②第１号様式の１!AA49="","",②第１号様式の１!AA49)</f>
        <v/>
      </c>
      <c r="F32" s="114" t="str">
        <f>IF(②第１号様式の１!AD49="","",②第１号様式の１!AD49)</f>
        <v/>
      </c>
      <c r="G32" s="173"/>
      <c r="H32" s="173"/>
      <c r="I32" s="173"/>
      <c r="J32" s="173"/>
      <c r="K32" s="173"/>
      <c r="L32" s="173"/>
      <c r="M32" s="173"/>
      <c r="N32" s="173"/>
      <c r="O32" s="173"/>
    </row>
    <row r="33" spans="1:15" ht="18.75" customHeight="1" x14ac:dyDescent="0.4">
      <c r="A33" s="182">
        <v>23</v>
      </c>
      <c r="B33" s="183" t="str">
        <f>IF(②第１号様式の１!C50="","",②第１号様式の１!C50)</f>
        <v/>
      </c>
      <c r="C33" s="183" t="str">
        <f>IF(②第１号様式の１!J50="","",②第１号様式の１!J50)</f>
        <v/>
      </c>
      <c r="D33" s="184" t="str">
        <f>IF(②第１号様式の１!P50="","",②第１号様式の１!P50)</f>
        <v/>
      </c>
      <c r="E33" s="114" t="str">
        <f>IF(②第１号様式の１!AA50="","",②第１号様式の１!AA50)</f>
        <v/>
      </c>
      <c r="F33" s="114" t="str">
        <f>IF(②第１号様式の１!AD50="","",②第１号様式の１!AD50)</f>
        <v/>
      </c>
      <c r="G33" s="173"/>
      <c r="H33" s="173"/>
      <c r="I33" s="173"/>
      <c r="J33" s="173"/>
      <c r="K33" s="173"/>
      <c r="L33" s="173"/>
      <c r="M33" s="173"/>
      <c r="N33" s="173"/>
      <c r="O33" s="173"/>
    </row>
    <row r="34" spans="1:15" ht="18.75" customHeight="1" x14ac:dyDescent="0.4">
      <c r="A34" s="182">
        <v>24</v>
      </c>
      <c r="B34" s="183" t="str">
        <f>IF(②第１号様式の１!C51="","",②第１号様式の１!C51)</f>
        <v/>
      </c>
      <c r="C34" s="183" t="str">
        <f>IF(②第１号様式の１!J51="","",②第１号様式の１!J51)</f>
        <v/>
      </c>
      <c r="D34" s="184" t="str">
        <f>IF(②第１号様式の１!P51="","",②第１号様式の１!P51)</f>
        <v/>
      </c>
      <c r="E34" s="114" t="str">
        <f>IF(②第１号様式の１!AA51="","",②第１号様式の１!AA51)</f>
        <v/>
      </c>
      <c r="F34" s="114" t="str">
        <f>IF(②第１号様式の１!AD51="","",②第１号様式の１!AD51)</f>
        <v/>
      </c>
      <c r="G34" s="173"/>
      <c r="H34" s="173"/>
      <c r="I34" s="173"/>
      <c r="J34" s="173"/>
      <c r="K34" s="173"/>
      <c r="L34" s="173"/>
      <c r="M34" s="173"/>
      <c r="N34" s="173"/>
      <c r="O34" s="173"/>
    </row>
    <row r="35" spans="1:15" ht="18.75" customHeight="1" x14ac:dyDescent="0.4">
      <c r="A35" s="182">
        <v>25</v>
      </c>
      <c r="B35" s="183" t="str">
        <f>IF(②第１号様式の１!C52="","",②第１号様式の１!C52)</f>
        <v/>
      </c>
      <c r="C35" s="183" t="str">
        <f>IF(②第１号様式の１!J52="","",②第１号様式の１!J52)</f>
        <v/>
      </c>
      <c r="D35" s="184" t="str">
        <f>IF(②第１号様式の１!P52="","",②第１号様式の１!P52)</f>
        <v/>
      </c>
      <c r="E35" s="114" t="str">
        <f>IF(②第１号様式の１!AA52="","",②第１号様式の１!AA52)</f>
        <v/>
      </c>
      <c r="F35" s="114" t="str">
        <f>IF(②第１号様式の１!AD52="","",②第１号様式の１!AD52)</f>
        <v/>
      </c>
      <c r="G35" s="173"/>
      <c r="H35" s="173"/>
      <c r="I35" s="173"/>
      <c r="J35" s="173"/>
      <c r="K35" s="173"/>
      <c r="L35" s="173"/>
      <c r="M35" s="173"/>
      <c r="N35" s="173"/>
      <c r="O35" s="173"/>
    </row>
    <row r="36" spans="1:15" ht="18.75" customHeight="1" x14ac:dyDescent="0.4">
      <c r="A36" s="182">
        <v>26</v>
      </c>
      <c r="B36" s="183" t="str">
        <f>IF(②第１号様式の１!C53="","",②第１号様式の１!C53)</f>
        <v/>
      </c>
      <c r="C36" s="183" t="str">
        <f>IF(②第１号様式の１!J53="","",②第１号様式の１!J53)</f>
        <v/>
      </c>
      <c r="D36" s="184" t="str">
        <f>IF(②第１号様式の１!P53="","",②第１号様式の１!P53)</f>
        <v/>
      </c>
      <c r="E36" s="114" t="str">
        <f>IF(②第１号様式の１!AA53="","",②第１号様式の１!AA53)</f>
        <v/>
      </c>
      <c r="F36" s="114" t="str">
        <f>IF(②第１号様式の１!AD53="","",②第１号様式の１!AD53)</f>
        <v/>
      </c>
      <c r="G36" s="173"/>
      <c r="H36" s="173"/>
      <c r="I36" s="173"/>
      <c r="J36" s="173"/>
      <c r="K36" s="173"/>
      <c r="L36" s="173"/>
      <c r="M36" s="173"/>
      <c r="N36" s="173"/>
      <c r="O36" s="173"/>
    </row>
    <row r="37" spans="1:15" ht="18.75" customHeight="1" x14ac:dyDescent="0.4">
      <c r="A37" s="182">
        <v>27</v>
      </c>
      <c r="B37" s="183" t="str">
        <f>IF(②第１号様式の１!C54="","",②第１号様式の１!C54)</f>
        <v/>
      </c>
      <c r="C37" s="183" t="str">
        <f>IF(②第１号様式の１!J54="","",②第１号様式の１!J54)</f>
        <v/>
      </c>
      <c r="D37" s="184" t="str">
        <f>IF(②第１号様式の１!P54="","",②第１号様式の１!P54)</f>
        <v/>
      </c>
      <c r="E37" s="114" t="str">
        <f>IF(②第１号様式の１!AA54="","",②第１号様式の１!AA54)</f>
        <v/>
      </c>
      <c r="F37" s="114" t="str">
        <f>IF(②第１号様式の１!AD54="","",②第１号様式の１!AD54)</f>
        <v/>
      </c>
      <c r="G37" s="173"/>
      <c r="H37" s="173"/>
      <c r="I37" s="173"/>
      <c r="J37" s="173"/>
      <c r="K37" s="173"/>
      <c r="L37" s="173"/>
      <c r="M37" s="173"/>
      <c r="N37" s="173"/>
      <c r="O37" s="173"/>
    </row>
    <row r="38" spans="1:15" ht="18.75" customHeight="1" x14ac:dyDescent="0.4">
      <c r="A38" s="182">
        <v>28</v>
      </c>
      <c r="B38" s="183" t="str">
        <f>IF(②第１号様式の１!C55="","",②第１号様式の１!C55)</f>
        <v/>
      </c>
      <c r="C38" s="183" t="str">
        <f>IF(②第１号様式の１!J55="","",②第１号様式の１!J55)</f>
        <v/>
      </c>
      <c r="D38" s="184" t="str">
        <f>IF(②第１号様式の１!P55="","",②第１号様式の１!P55)</f>
        <v/>
      </c>
      <c r="E38" s="114" t="str">
        <f>IF(②第１号様式の１!AA55="","",②第１号様式の１!AA55)</f>
        <v/>
      </c>
      <c r="F38" s="114" t="str">
        <f>IF(②第１号様式の１!AD55="","",②第１号様式の１!AD55)</f>
        <v/>
      </c>
      <c r="G38" s="173"/>
      <c r="H38" s="173"/>
      <c r="I38" s="173"/>
      <c r="J38" s="173"/>
      <c r="K38" s="173"/>
      <c r="L38" s="173"/>
      <c r="M38" s="173"/>
      <c r="N38" s="173"/>
      <c r="O38" s="173"/>
    </row>
    <row r="39" spans="1:15" ht="18.75" customHeight="1" x14ac:dyDescent="0.4">
      <c r="A39" s="182">
        <v>29</v>
      </c>
      <c r="B39" s="183" t="str">
        <f>IF(②第１号様式の１!C56="","",②第１号様式の１!C56)</f>
        <v/>
      </c>
      <c r="C39" s="183" t="str">
        <f>IF(②第１号様式の１!J56="","",②第１号様式の１!J56)</f>
        <v/>
      </c>
      <c r="D39" s="184" t="str">
        <f>IF(②第１号様式の１!P56="","",②第１号様式の１!P56)</f>
        <v/>
      </c>
      <c r="E39" s="114" t="str">
        <f>IF(②第１号様式の１!AA56="","",②第１号様式の１!AA56)</f>
        <v/>
      </c>
      <c r="F39" s="114" t="str">
        <f>IF(②第１号様式の１!AD56="","",②第１号様式の１!AD56)</f>
        <v/>
      </c>
      <c r="G39" s="173"/>
      <c r="H39" s="173"/>
      <c r="I39" s="173"/>
      <c r="J39" s="173"/>
      <c r="K39" s="173"/>
      <c r="L39" s="173"/>
      <c r="M39" s="173"/>
      <c r="N39" s="173"/>
      <c r="O39" s="173"/>
    </row>
    <row r="40" spans="1:15" ht="18.75" customHeight="1" x14ac:dyDescent="0.4">
      <c r="A40" s="182">
        <v>30</v>
      </c>
      <c r="B40" s="183" t="str">
        <f>IF(②第１号様式の１!C57="","",②第１号様式の１!C57)</f>
        <v/>
      </c>
      <c r="C40" s="183" t="str">
        <f>IF(②第１号様式の１!J57="","",②第１号様式の１!J57)</f>
        <v/>
      </c>
      <c r="D40" s="184" t="str">
        <f>IF(②第１号様式の１!P57="","",②第１号様式の１!P57)</f>
        <v/>
      </c>
      <c r="E40" s="114" t="str">
        <f>IF(②第１号様式の１!AA57="","",②第１号様式の１!AA57)</f>
        <v/>
      </c>
      <c r="F40" s="114" t="str">
        <f>IF(②第１号様式の１!AD57="","",②第１号様式の１!AD57)</f>
        <v/>
      </c>
      <c r="G40" s="173"/>
      <c r="H40" s="173"/>
      <c r="I40" s="173"/>
      <c r="J40" s="173"/>
      <c r="K40" s="173"/>
      <c r="L40" s="173"/>
      <c r="M40" s="173"/>
      <c r="N40" s="173"/>
      <c r="O40" s="173"/>
    </row>
    <row r="41" spans="1:15" ht="18.75" customHeight="1" x14ac:dyDescent="0.4">
      <c r="A41" s="182">
        <v>31</v>
      </c>
      <c r="B41" s="183" t="str">
        <f>IF(②第１号様式の１!C58="","",②第１号様式の１!C58)</f>
        <v/>
      </c>
      <c r="C41" s="183" t="str">
        <f>IF(②第１号様式の１!J58="","",②第１号様式の１!J58)</f>
        <v/>
      </c>
      <c r="D41" s="184" t="str">
        <f>IF(②第１号様式の１!P58="","",②第１号様式の１!P58)</f>
        <v/>
      </c>
      <c r="E41" s="114" t="str">
        <f>IF(②第１号様式の１!AA58="","",②第１号様式の１!AA58)</f>
        <v/>
      </c>
      <c r="F41" s="114" t="str">
        <f>IF(②第１号様式の１!AD58="","",②第１号様式の１!AD58)</f>
        <v/>
      </c>
      <c r="G41" s="173"/>
      <c r="H41" s="173"/>
      <c r="I41" s="173"/>
      <c r="J41" s="173"/>
      <c r="K41" s="173"/>
      <c r="L41" s="173"/>
      <c r="M41" s="173"/>
      <c r="N41" s="173"/>
      <c r="O41" s="173"/>
    </row>
    <row r="42" spans="1:15" ht="18.75" customHeight="1" x14ac:dyDescent="0.4">
      <c r="A42" s="182">
        <v>32</v>
      </c>
      <c r="B42" s="183" t="str">
        <f>IF(②第１号様式の１!C59="","",②第１号様式の１!C59)</f>
        <v/>
      </c>
      <c r="C42" s="183" t="str">
        <f>IF(②第１号様式の１!J59="","",②第１号様式の１!J59)</f>
        <v/>
      </c>
      <c r="D42" s="184" t="str">
        <f>IF(②第１号様式の１!P59="","",②第１号様式の１!P59)</f>
        <v/>
      </c>
      <c r="E42" s="114" t="str">
        <f>IF(②第１号様式の１!AA59="","",②第１号様式の１!AA59)</f>
        <v/>
      </c>
      <c r="F42" s="114" t="str">
        <f>IF(②第１号様式の１!AD59="","",②第１号様式の１!AD59)</f>
        <v/>
      </c>
      <c r="G42" s="173"/>
      <c r="H42" s="173"/>
      <c r="I42" s="173"/>
      <c r="J42" s="173"/>
      <c r="K42" s="173"/>
      <c r="L42" s="173"/>
      <c r="M42" s="173"/>
      <c r="N42" s="173"/>
      <c r="O42" s="173"/>
    </row>
    <row r="43" spans="1:15" ht="18.75" customHeight="1" x14ac:dyDescent="0.4">
      <c r="A43" s="182">
        <v>33</v>
      </c>
      <c r="B43" s="183" t="str">
        <f>IF(②第１号様式の１!C60="","",②第１号様式の１!C60)</f>
        <v/>
      </c>
      <c r="C43" s="183" t="str">
        <f>IF(②第１号様式の１!J60="","",②第１号様式の１!J60)</f>
        <v/>
      </c>
      <c r="D43" s="184" t="str">
        <f>IF(②第１号様式の１!P60="","",②第１号様式の１!P60)</f>
        <v/>
      </c>
      <c r="E43" s="114" t="str">
        <f>IF(②第１号様式の１!AA60="","",②第１号様式の１!AA60)</f>
        <v/>
      </c>
      <c r="F43" s="114" t="str">
        <f>IF(②第１号様式の１!AD60="","",②第１号様式の１!AD60)</f>
        <v/>
      </c>
      <c r="G43" s="173"/>
      <c r="H43" s="173"/>
      <c r="I43" s="173"/>
      <c r="J43" s="173"/>
      <c r="K43" s="173"/>
      <c r="L43" s="173"/>
      <c r="M43" s="173"/>
      <c r="N43" s="173"/>
      <c r="O43" s="173"/>
    </row>
    <row r="44" spans="1:15" ht="18.75" customHeight="1" x14ac:dyDescent="0.4">
      <c r="A44" s="182">
        <v>34</v>
      </c>
      <c r="B44" s="183" t="str">
        <f>IF(②第１号様式の１!C61="","",②第１号様式の１!C61)</f>
        <v/>
      </c>
      <c r="C44" s="183" t="str">
        <f>IF(②第１号様式の１!J61="","",②第１号様式の１!J61)</f>
        <v/>
      </c>
      <c r="D44" s="184" t="str">
        <f>IF(②第１号様式の１!P61="","",②第１号様式の１!P61)</f>
        <v/>
      </c>
      <c r="E44" s="114" t="str">
        <f>IF(②第１号様式の１!AA61="","",②第１号様式の１!AA61)</f>
        <v/>
      </c>
      <c r="F44" s="114" t="str">
        <f>IF(②第１号様式の１!AD61="","",②第１号様式の１!AD61)</f>
        <v/>
      </c>
      <c r="G44" s="173"/>
      <c r="H44" s="173"/>
      <c r="I44" s="173"/>
      <c r="J44" s="173"/>
      <c r="K44" s="173"/>
      <c r="L44" s="173"/>
      <c r="M44" s="173"/>
      <c r="N44" s="173"/>
      <c r="O44" s="173"/>
    </row>
    <row r="45" spans="1:15" ht="18.75" customHeight="1" x14ac:dyDescent="0.4">
      <c r="A45" s="182">
        <v>35</v>
      </c>
      <c r="B45" s="183" t="str">
        <f>IF(②第１号様式の１!C62="","",②第１号様式の１!C62)</f>
        <v/>
      </c>
      <c r="C45" s="183" t="str">
        <f>IF(②第１号様式の１!J62="","",②第１号様式の１!J62)</f>
        <v/>
      </c>
      <c r="D45" s="184" t="str">
        <f>IF(②第１号様式の１!P62="","",②第１号様式の１!P62)</f>
        <v/>
      </c>
      <c r="E45" s="114" t="str">
        <f>IF(②第１号様式の１!AA62="","",②第１号様式の１!AA62)</f>
        <v/>
      </c>
      <c r="F45" s="114" t="str">
        <f>IF(②第１号様式の１!AD62="","",②第１号様式の１!AD62)</f>
        <v/>
      </c>
      <c r="G45" s="173"/>
      <c r="H45" s="173"/>
      <c r="I45" s="173"/>
      <c r="J45" s="173"/>
      <c r="K45" s="173"/>
      <c r="L45" s="173"/>
      <c r="M45" s="173"/>
      <c r="N45" s="173"/>
      <c r="O45" s="173"/>
    </row>
    <row r="46" spans="1:15" ht="18.75" customHeight="1" x14ac:dyDescent="0.4">
      <c r="A46" s="182">
        <v>36</v>
      </c>
      <c r="B46" s="183" t="str">
        <f>IF(②第１号様式の１!C63="","",②第１号様式の１!C63)</f>
        <v/>
      </c>
      <c r="C46" s="183" t="str">
        <f>IF(②第１号様式の１!J63="","",②第１号様式の１!J63)</f>
        <v/>
      </c>
      <c r="D46" s="184" t="str">
        <f>IF(②第１号様式の１!P63="","",②第１号様式の１!P63)</f>
        <v/>
      </c>
      <c r="E46" s="114" t="str">
        <f>IF(②第１号様式の１!AA63="","",②第１号様式の１!AA63)</f>
        <v/>
      </c>
      <c r="F46" s="114" t="str">
        <f>IF(②第１号様式の１!AD63="","",②第１号様式の１!AD63)</f>
        <v/>
      </c>
      <c r="G46" s="173"/>
      <c r="H46" s="173"/>
      <c r="I46" s="173"/>
      <c r="J46" s="173"/>
      <c r="K46" s="173"/>
      <c r="L46" s="173"/>
      <c r="M46" s="173"/>
      <c r="N46" s="173"/>
      <c r="O46" s="173"/>
    </row>
    <row r="47" spans="1:15" ht="18.75" customHeight="1" x14ac:dyDescent="0.4">
      <c r="A47" s="182">
        <v>37</v>
      </c>
      <c r="B47" s="183" t="str">
        <f>IF(②第１号様式の１!C64="","",②第１号様式の１!C64)</f>
        <v/>
      </c>
      <c r="C47" s="183" t="str">
        <f>IF(②第１号様式の１!J64="","",②第１号様式の１!J64)</f>
        <v/>
      </c>
      <c r="D47" s="184" t="str">
        <f>IF(②第１号様式の１!P64="","",②第１号様式の１!P64)</f>
        <v/>
      </c>
      <c r="E47" s="114" t="str">
        <f>IF(②第１号様式の１!AA64="","",②第１号様式の１!AA64)</f>
        <v/>
      </c>
      <c r="F47" s="114" t="str">
        <f>IF(②第１号様式の１!AD64="","",②第１号様式の１!AD64)</f>
        <v/>
      </c>
      <c r="G47" s="173"/>
      <c r="H47" s="173"/>
      <c r="I47" s="173"/>
      <c r="J47" s="173"/>
      <c r="K47" s="173"/>
      <c r="L47" s="173"/>
      <c r="M47" s="173"/>
      <c r="N47" s="173"/>
      <c r="O47" s="173"/>
    </row>
    <row r="48" spans="1:15" ht="18.75" customHeight="1" x14ac:dyDescent="0.4">
      <c r="A48" s="182">
        <v>38</v>
      </c>
      <c r="B48" s="183" t="str">
        <f>IF(②第１号様式の１!C65="","",②第１号様式の１!C65)</f>
        <v/>
      </c>
      <c r="C48" s="183" t="str">
        <f>IF(②第１号様式の１!J65="","",②第１号様式の１!J65)</f>
        <v/>
      </c>
      <c r="D48" s="184" t="str">
        <f>IF(②第１号様式の１!P65="","",②第１号様式の１!P65)</f>
        <v/>
      </c>
      <c r="E48" s="114" t="str">
        <f>IF(②第１号様式の１!AA65="","",②第１号様式の１!AA65)</f>
        <v/>
      </c>
      <c r="F48" s="114" t="str">
        <f>IF(②第１号様式の１!AD65="","",②第１号様式の１!AD65)</f>
        <v/>
      </c>
      <c r="G48" s="173"/>
      <c r="H48" s="173"/>
      <c r="I48" s="173"/>
      <c r="J48" s="173"/>
      <c r="K48" s="173"/>
      <c r="L48" s="173"/>
      <c r="M48" s="173"/>
      <c r="N48" s="173"/>
      <c r="O48" s="173"/>
    </row>
    <row r="49" spans="1:15" ht="18.75" customHeight="1" x14ac:dyDescent="0.4">
      <c r="A49" s="182">
        <v>39</v>
      </c>
      <c r="B49" s="183" t="str">
        <f>IF(②第１号様式の１!C66="","",②第１号様式の１!C66)</f>
        <v/>
      </c>
      <c r="C49" s="183" t="str">
        <f>IF(②第１号様式の１!J66="","",②第１号様式の１!J66)</f>
        <v/>
      </c>
      <c r="D49" s="184" t="str">
        <f>IF(②第１号様式の１!P66="","",②第１号様式の１!P66)</f>
        <v/>
      </c>
      <c r="E49" s="114" t="str">
        <f>IF(②第１号様式の１!AA66="","",②第１号様式の１!AA66)</f>
        <v/>
      </c>
      <c r="F49" s="114" t="str">
        <f>IF(②第１号様式の１!AD66="","",②第１号様式の１!AD66)</f>
        <v/>
      </c>
      <c r="G49" s="173"/>
      <c r="H49" s="173"/>
      <c r="I49" s="173"/>
      <c r="J49" s="173"/>
      <c r="K49" s="173"/>
      <c r="L49" s="173"/>
      <c r="M49" s="173"/>
      <c r="N49" s="173"/>
      <c r="O49" s="173"/>
    </row>
    <row r="50" spans="1:15" ht="18.75" customHeight="1" x14ac:dyDescent="0.4">
      <c r="A50" s="182">
        <v>40</v>
      </c>
      <c r="B50" s="183" t="str">
        <f>IF(②第１号様式の１!C67="","",②第１号様式の１!C67)</f>
        <v/>
      </c>
      <c r="C50" s="183" t="str">
        <f>IF(②第１号様式の１!J67="","",②第１号様式の１!J67)</f>
        <v/>
      </c>
      <c r="D50" s="184" t="str">
        <f>IF(②第１号様式の１!P67="","",②第１号様式の１!P67)</f>
        <v/>
      </c>
      <c r="E50" s="114" t="str">
        <f>IF(②第１号様式の１!AA67="","",②第１号様式の１!AA67)</f>
        <v/>
      </c>
      <c r="F50" s="114" t="str">
        <f>IF(②第１号様式の１!AD67="","",②第１号様式の１!AD67)</f>
        <v/>
      </c>
      <c r="G50" s="173"/>
      <c r="H50" s="173"/>
      <c r="I50" s="173"/>
      <c r="J50" s="173"/>
      <c r="K50" s="173"/>
      <c r="L50" s="173"/>
      <c r="M50" s="173"/>
      <c r="N50" s="173"/>
      <c r="O50" s="173"/>
    </row>
    <row r="51" spans="1:15" ht="18.75" customHeight="1" x14ac:dyDescent="0.4">
      <c r="A51" s="182">
        <v>41</v>
      </c>
      <c r="B51" s="183" t="str">
        <f>IF(②第１号様式の１!C68="","",②第１号様式の１!C68)</f>
        <v/>
      </c>
      <c r="C51" s="183" t="str">
        <f>IF(②第１号様式の１!J68="","",②第１号様式の１!J68)</f>
        <v/>
      </c>
      <c r="D51" s="184" t="str">
        <f>IF(②第１号様式の１!P68="","",②第１号様式の１!P68)</f>
        <v/>
      </c>
      <c r="E51" s="114" t="str">
        <f>IF(②第１号様式の１!AA68="","",②第１号様式の１!AA68)</f>
        <v/>
      </c>
      <c r="F51" s="114" t="str">
        <f>IF(②第１号様式の１!AD68="","",②第１号様式の１!AD68)</f>
        <v/>
      </c>
      <c r="G51" s="173"/>
      <c r="H51" s="173"/>
      <c r="I51" s="173"/>
      <c r="J51" s="173"/>
      <c r="K51" s="173"/>
      <c r="L51" s="173"/>
      <c r="M51" s="173"/>
      <c r="N51" s="173"/>
      <c r="O51" s="173"/>
    </row>
    <row r="52" spans="1:15" ht="18.75" customHeight="1" x14ac:dyDescent="0.4">
      <c r="A52" s="182">
        <v>42</v>
      </c>
      <c r="B52" s="183" t="str">
        <f>IF(②第１号様式の１!C69="","",②第１号様式の１!C69)</f>
        <v/>
      </c>
      <c r="C52" s="183" t="str">
        <f>IF(②第１号様式の１!J69="","",②第１号様式の１!J69)</f>
        <v/>
      </c>
      <c r="D52" s="184" t="str">
        <f>IF(②第１号様式の１!P69="","",②第１号様式の１!P69)</f>
        <v/>
      </c>
      <c r="E52" s="114" t="str">
        <f>IF(②第１号様式の１!AA69="","",②第１号様式の１!AA69)</f>
        <v/>
      </c>
      <c r="F52" s="114" t="str">
        <f>IF(②第１号様式の１!AD69="","",②第１号様式の１!AD69)</f>
        <v/>
      </c>
      <c r="G52" s="173"/>
      <c r="H52" s="173"/>
      <c r="I52" s="173"/>
      <c r="J52" s="173"/>
      <c r="K52" s="173"/>
      <c r="L52" s="173"/>
      <c r="M52" s="173"/>
      <c r="N52" s="173"/>
      <c r="O52" s="173"/>
    </row>
    <row r="53" spans="1:15" ht="18.75" customHeight="1" x14ac:dyDescent="0.4">
      <c r="A53" s="182">
        <v>43</v>
      </c>
      <c r="B53" s="183" t="str">
        <f>IF(②第１号様式の１!C70="","",②第１号様式の１!C70)</f>
        <v/>
      </c>
      <c r="C53" s="183" t="str">
        <f>IF(②第１号様式の１!J70="","",②第１号様式の１!J70)</f>
        <v/>
      </c>
      <c r="D53" s="184" t="str">
        <f>IF(②第１号様式の１!P70="","",②第１号様式の１!P70)</f>
        <v/>
      </c>
      <c r="E53" s="114" t="str">
        <f>IF(②第１号様式の１!AA70="","",②第１号様式の１!AA70)</f>
        <v/>
      </c>
      <c r="F53" s="114" t="str">
        <f>IF(②第１号様式の１!AD70="","",②第１号様式の１!AD70)</f>
        <v/>
      </c>
      <c r="G53" s="173"/>
      <c r="H53" s="173"/>
      <c r="I53" s="173"/>
      <c r="J53" s="173"/>
      <c r="K53" s="173"/>
      <c r="L53" s="173"/>
      <c r="M53" s="173"/>
      <c r="N53" s="173"/>
      <c r="O53" s="173"/>
    </row>
    <row r="54" spans="1:15" ht="18.75" customHeight="1" x14ac:dyDescent="0.4">
      <c r="A54" s="182">
        <v>44</v>
      </c>
      <c r="B54" s="183" t="str">
        <f>IF(②第１号様式の１!C71="","",②第１号様式の１!C71)</f>
        <v/>
      </c>
      <c r="C54" s="183" t="str">
        <f>IF(②第１号様式の１!J71="","",②第１号様式の１!J71)</f>
        <v/>
      </c>
      <c r="D54" s="184" t="str">
        <f>IF(②第１号様式の１!P71="","",②第１号様式の１!P71)</f>
        <v/>
      </c>
      <c r="E54" s="114" t="str">
        <f>IF(②第１号様式の１!AA71="","",②第１号様式の１!AA71)</f>
        <v/>
      </c>
      <c r="F54" s="114" t="str">
        <f>IF(②第１号様式の１!AD71="","",②第１号様式の１!AD71)</f>
        <v/>
      </c>
      <c r="G54" s="173"/>
      <c r="H54" s="173"/>
      <c r="I54" s="173"/>
      <c r="J54" s="173"/>
      <c r="K54" s="173"/>
      <c r="L54" s="173"/>
      <c r="M54" s="173"/>
      <c r="N54" s="173"/>
      <c r="O54" s="173"/>
    </row>
    <row r="55" spans="1:15" ht="18.75" customHeight="1" x14ac:dyDescent="0.4">
      <c r="A55" s="182">
        <v>45</v>
      </c>
      <c r="B55" s="183" t="str">
        <f>IF(②第１号様式の１!C72="","",②第１号様式の１!C72)</f>
        <v/>
      </c>
      <c r="C55" s="183" t="str">
        <f>IF(②第１号様式の１!J72="","",②第１号様式の１!J72)</f>
        <v/>
      </c>
      <c r="D55" s="184" t="str">
        <f>IF(②第１号様式の１!P72="","",②第１号様式の１!P72)</f>
        <v/>
      </c>
      <c r="E55" s="114" t="str">
        <f>IF(②第１号様式の１!AA72="","",②第１号様式の１!AA72)</f>
        <v/>
      </c>
      <c r="F55" s="114" t="str">
        <f>IF(②第１号様式の１!AD72="","",②第１号様式の１!AD72)</f>
        <v/>
      </c>
      <c r="G55" s="173"/>
      <c r="H55" s="173"/>
      <c r="I55" s="173"/>
      <c r="J55" s="173"/>
      <c r="K55" s="173"/>
      <c r="L55" s="173"/>
      <c r="M55" s="173"/>
      <c r="N55" s="173"/>
      <c r="O55" s="173"/>
    </row>
    <row r="56" spans="1:15" ht="18.75" customHeight="1" x14ac:dyDescent="0.4">
      <c r="A56" s="182">
        <v>46</v>
      </c>
      <c r="B56" s="183" t="str">
        <f>IF(②第１号様式の１!C73="","",②第１号様式の１!C73)</f>
        <v/>
      </c>
      <c r="C56" s="183" t="str">
        <f>IF(②第１号様式の１!J73="","",②第１号様式の１!J73)</f>
        <v/>
      </c>
      <c r="D56" s="184" t="str">
        <f>IF(②第１号様式の１!P73="","",②第１号様式の１!P73)</f>
        <v/>
      </c>
      <c r="E56" s="114" t="str">
        <f>IF(②第１号様式の１!AA73="","",②第１号様式の１!AA73)</f>
        <v/>
      </c>
      <c r="F56" s="114" t="str">
        <f>IF(②第１号様式の１!AD73="","",②第１号様式の１!AD73)</f>
        <v/>
      </c>
      <c r="G56" s="173"/>
      <c r="H56" s="173"/>
      <c r="I56" s="173"/>
      <c r="J56" s="173"/>
      <c r="K56" s="173"/>
      <c r="L56" s="173"/>
      <c r="M56" s="173"/>
      <c r="N56" s="173"/>
      <c r="O56" s="173"/>
    </row>
    <row r="57" spans="1:15" ht="18.75" customHeight="1" x14ac:dyDescent="0.4">
      <c r="A57" s="182">
        <v>47</v>
      </c>
      <c r="B57" s="183" t="str">
        <f>IF(②第１号様式の１!C74="","",②第１号様式の１!C74)</f>
        <v/>
      </c>
      <c r="C57" s="183" t="str">
        <f>IF(②第１号様式の１!J74="","",②第１号様式の１!J74)</f>
        <v/>
      </c>
      <c r="D57" s="184" t="str">
        <f>IF(②第１号様式の１!P74="","",②第１号様式の１!P74)</f>
        <v/>
      </c>
      <c r="E57" s="114" t="str">
        <f>IF(②第１号様式の１!AA74="","",②第１号様式の１!AA74)</f>
        <v/>
      </c>
      <c r="F57" s="114" t="str">
        <f>IF(②第１号様式の１!AD74="","",②第１号様式の１!AD74)</f>
        <v/>
      </c>
      <c r="G57" s="173"/>
      <c r="H57" s="173"/>
      <c r="I57" s="173"/>
      <c r="J57" s="173"/>
      <c r="K57" s="173"/>
      <c r="L57" s="173"/>
      <c r="M57" s="173"/>
      <c r="N57" s="173"/>
      <c r="O57" s="173"/>
    </row>
    <row r="58" spans="1:15" ht="18.75" customHeight="1" x14ac:dyDescent="0.4">
      <c r="A58" s="182">
        <v>48</v>
      </c>
      <c r="B58" s="183" t="str">
        <f>IF(②第１号様式の１!C75="","",②第１号様式の１!C75)</f>
        <v/>
      </c>
      <c r="C58" s="183" t="str">
        <f>IF(②第１号様式の１!J75="","",②第１号様式の１!J75)</f>
        <v/>
      </c>
      <c r="D58" s="184" t="str">
        <f>IF(②第１号様式の１!P75="","",②第１号様式の１!P75)</f>
        <v/>
      </c>
      <c r="E58" s="114" t="str">
        <f>IF(②第１号様式の１!AA75="","",②第１号様式の１!AA75)</f>
        <v/>
      </c>
      <c r="F58" s="114" t="str">
        <f>IF(②第１号様式の１!AD75="","",②第１号様式の１!AD75)</f>
        <v/>
      </c>
      <c r="G58" s="173"/>
      <c r="H58" s="173"/>
      <c r="I58" s="173"/>
      <c r="J58" s="173"/>
      <c r="K58" s="173"/>
      <c r="L58" s="173"/>
      <c r="M58" s="173"/>
      <c r="N58" s="173"/>
      <c r="O58" s="173"/>
    </row>
    <row r="59" spans="1:15" ht="18.75" customHeight="1" x14ac:dyDescent="0.4">
      <c r="A59" s="182">
        <v>49</v>
      </c>
      <c r="B59" s="183" t="str">
        <f>IF(②第１号様式の１!C76="","",②第１号様式の１!C76)</f>
        <v/>
      </c>
      <c r="C59" s="183" t="str">
        <f>IF(②第１号様式の１!J76="","",②第１号様式の１!J76)</f>
        <v/>
      </c>
      <c r="D59" s="184" t="str">
        <f>IF(②第１号様式の１!P76="","",②第１号様式の１!P76)</f>
        <v/>
      </c>
      <c r="E59" s="114" t="str">
        <f>IF(②第１号様式の１!AA76="","",②第１号様式の１!AA76)</f>
        <v/>
      </c>
      <c r="F59" s="114" t="str">
        <f>IF(②第１号様式の１!AD76="","",②第１号様式の１!AD76)</f>
        <v/>
      </c>
      <c r="G59" s="173"/>
      <c r="H59" s="173"/>
      <c r="I59" s="173"/>
      <c r="J59" s="173"/>
      <c r="K59" s="173"/>
      <c r="L59" s="173"/>
      <c r="M59" s="173"/>
      <c r="N59" s="173"/>
      <c r="O59" s="173"/>
    </row>
    <row r="60" spans="1:15" ht="18.75" customHeight="1" x14ac:dyDescent="0.4">
      <c r="A60" s="182">
        <v>50</v>
      </c>
      <c r="B60" s="183" t="str">
        <f>IF(②第１号様式の１!C77="","",②第１号様式の１!C77)</f>
        <v/>
      </c>
      <c r="C60" s="183" t="str">
        <f>IF(②第１号様式の１!J77="","",②第１号様式の１!J77)</f>
        <v/>
      </c>
      <c r="D60" s="184" t="str">
        <f>IF(②第１号様式の１!P77="","",②第１号様式の１!P77)</f>
        <v/>
      </c>
      <c r="E60" s="114" t="str">
        <f>IF(②第１号様式の１!AA77="","",②第１号様式の１!AA77)</f>
        <v/>
      </c>
      <c r="F60" s="114" t="str">
        <f>IF(②第１号様式の１!AD77="","",②第１号様式の１!AD77)</f>
        <v/>
      </c>
      <c r="G60" s="173"/>
      <c r="H60" s="173"/>
      <c r="I60" s="173"/>
      <c r="J60" s="173"/>
      <c r="K60" s="173"/>
      <c r="L60" s="173"/>
      <c r="M60" s="173"/>
      <c r="N60" s="173"/>
      <c r="O60" s="173"/>
    </row>
    <row r="61" spans="1:15" ht="18.75" customHeight="1" x14ac:dyDescent="0.4">
      <c r="A61" s="182">
        <v>51</v>
      </c>
      <c r="B61" s="183" t="str">
        <f>IF(②第１号様式の１!C78="","",②第１号様式の１!C78)</f>
        <v/>
      </c>
      <c r="C61" s="183" t="str">
        <f>IF(②第１号様式の１!J78="","",②第１号様式の１!J78)</f>
        <v/>
      </c>
      <c r="D61" s="184" t="str">
        <f>IF(②第１号様式の１!P78="","",②第１号様式の１!P78)</f>
        <v/>
      </c>
      <c r="E61" s="114" t="str">
        <f>IF(②第１号様式の１!AA78="","",②第１号様式の１!AA78)</f>
        <v/>
      </c>
      <c r="F61" s="114" t="str">
        <f>IF(②第１号様式の１!AD78="","",②第１号様式の１!AD78)</f>
        <v/>
      </c>
      <c r="G61" s="173"/>
      <c r="H61" s="173"/>
      <c r="I61" s="173"/>
      <c r="J61" s="173"/>
      <c r="K61" s="173"/>
      <c r="L61" s="173"/>
      <c r="M61" s="173"/>
      <c r="N61" s="173"/>
      <c r="O61" s="173"/>
    </row>
    <row r="62" spans="1:15" ht="18.75" customHeight="1" x14ac:dyDescent="0.4">
      <c r="A62" s="182">
        <v>52</v>
      </c>
      <c r="B62" s="183" t="str">
        <f>IF(②第１号様式の１!C79="","",②第１号様式の１!C79)</f>
        <v/>
      </c>
      <c r="C62" s="183" t="str">
        <f>IF(②第１号様式の１!J79="","",②第１号様式の１!J79)</f>
        <v/>
      </c>
      <c r="D62" s="184" t="str">
        <f>IF(②第１号様式の１!P79="","",②第１号様式の１!P79)</f>
        <v/>
      </c>
      <c r="E62" s="114" t="str">
        <f>IF(②第１号様式の１!AA79="","",②第１号様式の１!AA79)</f>
        <v/>
      </c>
      <c r="F62" s="114" t="str">
        <f>IF(②第１号様式の１!AD79="","",②第１号様式の１!AD79)</f>
        <v/>
      </c>
      <c r="G62" s="173"/>
      <c r="H62" s="173"/>
      <c r="I62" s="173"/>
      <c r="J62" s="173"/>
      <c r="K62" s="173"/>
      <c r="L62" s="173"/>
      <c r="M62" s="173"/>
      <c r="N62" s="173"/>
      <c r="O62" s="173"/>
    </row>
    <row r="63" spans="1:15" ht="18.75" customHeight="1" x14ac:dyDescent="0.4">
      <c r="A63" s="182">
        <v>53</v>
      </c>
      <c r="B63" s="183" t="str">
        <f>IF(②第１号様式の１!C80="","",②第１号様式の１!C80)</f>
        <v/>
      </c>
      <c r="C63" s="183" t="str">
        <f>IF(②第１号様式の１!J80="","",②第１号様式の１!J80)</f>
        <v/>
      </c>
      <c r="D63" s="184" t="str">
        <f>IF(②第１号様式の１!P80="","",②第１号様式の１!P80)</f>
        <v/>
      </c>
      <c r="E63" s="114" t="str">
        <f>IF(②第１号様式の１!AA80="","",②第１号様式の１!AA80)</f>
        <v/>
      </c>
      <c r="F63" s="114" t="str">
        <f>IF(②第１号様式の１!AD80="","",②第１号様式の１!AD80)</f>
        <v/>
      </c>
      <c r="G63" s="173"/>
      <c r="H63" s="173"/>
      <c r="I63" s="173"/>
      <c r="J63" s="173"/>
      <c r="K63" s="173"/>
      <c r="L63" s="173"/>
      <c r="M63" s="173"/>
      <c r="N63" s="173"/>
      <c r="O63" s="173"/>
    </row>
    <row r="64" spans="1:15" ht="18.75" customHeight="1" x14ac:dyDescent="0.4">
      <c r="A64" s="182">
        <v>54</v>
      </c>
      <c r="B64" s="183" t="str">
        <f>IF(②第１号様式の１!C81="","",②第１号様式の１!C81)</f>
        <v/>
      </c>
      <c r="C64" s="183" t="str">
        <f>IF(②第１号様式の１!J81="","",②第１号様式の１!J81)</f>
        <v/>
      </c>
      <c r="D64" s="184" t="str">
        <f>IF(②第１号様式の１!P81="","",②第１号様式の１!P81)</f>
        <v/>
      </c>
      <c r="E64" s="114" t="str">
        <f>IF(②第１号様式の１!AA81="","",②第１号様式の１!AA81)</f>
        <v/>
      </c>
      <c r="F64" s="114" t="str">
        <f>IF(②第１号様式の１!AD81="","",②第１号様式の１!AD81)</f>
        <v/>
      </c>
      <c r="G64" s="173"/>
      <c r="H64" s="173"/>
      <c r="I64" s="173"/>
      <c r="J64" s="173"/>
      <c r="K64" s="173"/>
      <c r="L64" s="173"/>
      <c r="M64" s="173"/>
      <c r="N64" s="173"/>
      <c r="O64" s="173"/>
    </row>
    <row r="65" spans="1:15" ht="18.75" customHeight="1" x14ac:dyDescent="0.4">
      <c r="A65" s="182">
        <v>55</v>
      </c>
      <c r="B65" s="183" t="str">
        <f>IF(②第１号様式の１!C82="","",②第１号様式の１!C82)</f>
        <v/>
      </c>
      <c r="C65" s="183" t="str">
        <f>IF(②第１号様式の１!J82="","",②第１号様式の１!J82)</f>
        <v/>
      </c>
      <c r="D65" s="184" t="str">
        <f>IF(②第１号様式の１!P82="","",②第１号様式の１!P82)</f>
        <v/>
      </c>
      <c r="E65" s="114" t="str">
        <f>IF(②第１号様式の１!AA82="","",②第１号様式の１!AA82)</f>
        <v/>
      </c>
      <c r="F65" s="114" t="str">
        <f>IF(②第１号様式の１!AD82="","",②第１号様式の１!AD82)</f>
        <v/>
      </c>
      <c r="G65" s="173"/>
      <c r="H65" s="173"/>
      <c r="I65" s="173"/>
      <c r="J65" s="173"/>
      <c r="K65" s="173"/>
      <c r="L65" s="173"/>
      <c r="M65" s="173"/>
      <c r="N65" s="173"/>
      <c r="O65" s="173"/>
    </row>
    <row r="66" spans="1:15" ht="18.75" customHeight="1" x14ac:dyDescent="0.4">
      <c r="A66" s="182">
        <v>56</v>
      </c>
      <c r="B66" s="183" t="str">
        <f>IF(②第１号様式の１!C83="","",②第１号様式の１!C83)</f>
        <v/>
      </c>
      <c r="C66" s="183" t="str">
        <f>IF(②第１号様式の１!J83="","",②第１号様式の１!J83)</f>
        <v/>
      </c>
      <c r="D66" s="184" t="str">
        <f>IF(②第１号様式の１!P83="","",②第１号様式の１!P83)</f>
        <v/>
      </c>
      <c r="E66" s="114" t="str">
        <f>IF(②第１号様式の１!AA83="","",②第１号様式の１!AA83)</f>
        <v/>
      </c>
      <c r="F66" s="114" t="str">
        <f>IF(②第１号様式の１!AD83="","",②第１号様式の１!AD83)</f>
        <v/>
      </c>
      <c r="G66" s="173"/>
      <c r="H66" s="173"/>
      <c r="I66" s="173"/>
      <c r="J66" s="173"/>
      <c r="K66" s="173"/>
      <c r="L66" s="173"/>
      <c r="M66" s="173"/>
      <c r="N66" s="173"/>
      <c r="O66" s="173"/>
    </row>
    <row r="67" spans="1:15" ht="18.75" customHeight="1" x14ac:dyDescent="0.4">
      <c r="A67" s="182">
        <v>57</v>
      </c>
      <c r="B67" s="183" t="str">
        <f>IF(②第１号様式の１!C84="","",②第１号様式の１!C84)</f>
        <v/>
      </c>
      <c r="C67" s="183" t="str">
        <f>IF(②第１号様式の１!J84="","",②第１号様式の１!J84)</f>
        <v/>
      </c>
      <c r="D67" s="184" t="str">
        <f>IF(②第１号様式の１!P84="","",②第１号様式の１!P84)</f>
        <v/>
      </c>
      <c r="E67" s="114" t="str">
        <f>IF(②第１号様式の１!AA84="","",②第１号様式の１!AA84)</f>
        <v/>
      </c>
      <c r="F67" s="114" t="str">
        <f>IF(②第１号様式の１!AD84="","",②第１号様式の１!AD84)</f>
        <v/>
      </c>
      <c r="G67" s="173"/>
      <c r="H67" s="173"/>
      <c r="I67" s="173"/>
      <c r="J67" s="173"/>
      <c r="K67" s="173"/>
      <c r="L67" s="173"/>
      <c r="M67" s="173"/>
      <c r="N67" s="173"/>
      <c r="O67" s="173"/>
    </row>
    <row r="68" spans="1:15" ht="18.75" customHeight="1" x14ac:dyDescent="0.4">
      <c r="A68" s="182">
        <v>58</v>
      </c>
      <c r="B68" s="183" t="str">
        <f>IF(②第１号様式の１!C85="","",②第１号様式の１!C85)</f>
        <v/>
      </c>
      <c r="C68" s="183" t="str">
        <f>IF(②第１号様式の１!J85="","",②第１号様式の１!J85)</f>
        <v/>
      </c>
      <c r="D68" s="184" t="str">
        <f>IF(②第１号様式の１!P85="","",②第１号様式の１!P85)</f>
        <v/>
      </c>
      <c r="E68" s="114" t="str">
        <f>IF(②第１号様式の１!AA85="","",②第１号様式の１!AA85)</f>
        <v/>
      </c>
      <c r="F68" s="114" t="str">
        <f>IF(②第１号様式の１!AD85="","",②第１号様式の１!AD85)</f>
        <v/>
      </c>
      <c r="G68" s="173"/>
      <c r="H68" s="173"/>
      <c r="I68" s="173"/>
      <c r="J68" s="173"/>
      <c r="K68" s="173"/>
      <c r="L68" s="173"/>
      <c r="M68" s="173"/>
      <c r="N68" s="173"/>
      <c r="O68" s="173"/>
    </row>
    <row r="69" spans="1:15" ht="18.75" customHeight="1" x14ac:dyDescent="0.4">
      <c r="A69" s="182">
        <v>59</v>
      </c>
      <c r="B69" s="183" t="str">
        <f>IF(②第１号様式の１!C86="","",②第１号様式の１!C86)</f>
        <v/>
      </c>
      <c r="C69" s="183" t="str">
        <f>IF(②第１号様式の１!J86="","",②第１号様式の１!J86)</f>
        <v/>
      </c>
      <c r="D69" s="184" t="str">
        <f>IF(②第１号様式の１!P86="","",②第１号様式の１!P86)</f>
        <v/>
      </c>
      <c r="E69" s="114" t="str">
        <f>IF(②第１号様式の１!AA86="","",②第１号様式の１!AA86)</f>
        <v/>
      </c>
      <c r="F69" s="114" t="str">
        <f>IF(②第１号様式の１!AD86="","",②第１号様式の１!AD86)</f>
        <v/>
      </c>
      <c r="G69" s="173"/>
      <c r="H69" s="173"/>
      <c r="I69" s="173"/>
      <c r="J69" s="173"/>
      <c r="K69" s="173"/>
      <c r="L69" s="173"/>
      <c r="M69" s="173"/>
      <c r="N69" s="173"/>
      <c r="O69" s="173"/>
    </row>
    <row r="70" spans="1:15" ht="18.75" customHeight="1" x14ac:dyDescent="0.4">
      <c r="A70" s="182">
        <v>60</v>
      </c>
      <c r="B70" s="183" t="str">
        <f>IF(②第１号様式の１!C87="","",②第１号様式の１!C87)</f>
        <v/>
      </c>
      <c r="C70" s="183" t="str">
        <f>IF(②第１号様式の１!J87="","",②第１号様式の１!J87)</f>
        <v/>
      </c>
      <c r="D70" s="184" t="str">
        <f>IF(②第１号様式の１!P87="","",②第１号様式の１!P87)</f>
        <v/>
      </c>
      <c r="E70" s="114" t="str">
        <f>IF(②第１号様式の１!AA87="","",②第１号様式の１!AA87)</f>
        <v/>
      </c>
      <c r="F70" s="114" t="str">
        <f>IF(②第１号様式の１!AD87="","",②第１号様式の１!AD87)</f>
        <v/>
      </c>
      <c r="G70" s="173"/>
      <c r="H70" s="173"/>
      <c r="I70" s="173"/>
      <c r="J70" s="173"/>
      <c r="K70" s="173"/>
      <c r="L70" s="173"/>
      <c r="M70" s="173"/>
      <c r="N70" s="173"/>
      <c r="O70" s="173"/>
    </row>
    <row r="71" spans="1:15" ht="18.75" customHeight="1" x14ac:dyDescent="0.4">
      <c r="A71" s="182">
        <v>61</v>
      </c>
      <c r="B71" s="183" t="str">
        <f>IF(②第１号様式の１!C88="","",②第１号様式の１!C88)</f>
        <v/>
      </c>
      <c r="C71" s="183" t="str">
        <f>IF(②第１号様式の１!J88="","",②第１号様式の１!J88)</f>
        <v/>
      </c>
      <c r="D71" s="184" t="str">
        <f>IF(②第１号様式の１!P88="","",②第１号様式の１!P88)</f>
        <v/>
      </c>
      <c r="E71" s="114" t="str">
        <f>IF(②第１号様式の１!AA88="","",②第１号様式の１!AA88)</f>
        <v/>
      </c>
      <c r="F71" s="114" t="str">
        <f>IF(②第１号様式の１!AD88="","",②第１号様式の１!AD88)</f>
        <v/>
      </c>
      <c r="G71" s="173"/>
      <c r="H71" s="173"/>
      <c r="I71" s="173"/>
      <c r="J71" s="173"/>
      <c r="K71" s="173"/>
      <c r="L71" s="173"/>
      <c r="M71" s="173"/>
      <c r="N71" s="173"/>
      <c r="O71" s="173"/>
    </row>
    <row r="72" spans="1:15" ht="18.75" customHeight="1" x14ac:dyDescent="0.4">
      <c r="A72" s="182">
        <v>62</v>
      </c>
      <c r="B72" s="183" t="str">
        <f>IF(②第１号様式の１!C89="","",②第１号様式の１!C89)</f>
        <v/>
      </c>
      <c r="C72" s="183" t="str">
        <f>IF(②第１号様式の１!J89="","",②第１号様式の１!J89)</f>
        <v/>
      </c>
      <c r="D72" s="184" t="str">
        <f>IF(②第１号様式の１!P89="","",②第１号様式の１!P89)</f>
        <v/>
      </c>
      <c r="E72" s="114" t="str">
        <f>IF(②第１号様式の１!AA89="","",②第１号様式の１!AA89)</f>
        <v/>
      </c>
      <c r="F72" s="114" t="str">
        <f>IF(②第１号様式の１!AD89="","",②第１号様式の１!AD89)</f>
        <v/>
      </c>
      <c r="G72" s="173"/>
      <c r="H72" s="173"/>
      <c r="I72" s="173"/>
      <c r="J72" s="173"/>
      <c r="K72" s="173"/>
      <c r="L72" s="173"/>
      <c r="M72" s="173"/>
      <c r="N72" s="173"/>
      <c r="O72" s="173"/>
    </row>
    <row r="73" spans="1:15" ht="18.75" customHeight="1" x14ac:dyDescent="0.4">
      <c r="A73" s="182">
        <v>63</v>
      </c>
      <c r="B73" s="183" t="str">
        <f>IF(②第１号様式の１!C90="","",②第１号様式の１!C90)</f>
        <v/>
      </c>
      <c r="C73" s="183" t="str">
        <f>IF(②第１号様式の１!J90="","",②第１号様式の１!J90)</f>
        <v/>
      </c>
      <c r="D73" s="184" t="str">
        <f>IF(②第１号様式の１!P90="","",②第１号様式の１!P90)</f>
        <v/>
      </c>
      <c r="E73" s="114" t="str">
        <f>IF(②第１号様式の１!AA90="","",②第１号様式の１!AA90)</f>
        <v/>
      </c>
      <c r="F73" s="114" t="str">
        <f>IF(②第１号様式の１!AD90="","",②第１号様式の１!AD90)</f>
        <v/>
      </c>
      <c r="G73" s="173"/>
      <c r="H73" s="173"/>
      <c r="I73" s="173"/>
      <c r="J73" s="173"/>
      <c r="K73" s="173"/>
      <c r="L73" s="173"/>
      <c r="M73" s="173"/>
      <c r="N73" s="173"/>
      <c r="O73" s="173"/>
    </row>
    <row r="74" spans="1:15" ht="18.75" customHeight="1" x14ac:dyDescent="0.4">
      <c r="A74" s="182">
        <v>64</v>
      </c>
      <c r="B74" s="183" t="str">
        <f>IF(②第１号様式の１!C91="","",②第１号様式の１!C91)</f>
        <v/>
      </c>
      <c r="C74" s="183" t="str">
        <f>IF(②第１号様式の１!J91="","",②第１号様式の１!J91)</f>
        <v/>
      </c>
      <c r="D74" s="184" t="str">
        <f>IF(②第１号様式の１!P91="","",②第１号様式の１!P91)</f>
        <v/>
      </c>
      <c r="E74" s="114" t="str">
        <f>IF(②第１号様式の１!AA91="","",②第１号様式の１!AA91)</f>
        <v/>
      </c>
      <c r="F74" s="114" t="str">
        <f>IF(②第１号様式の１!AD91="","",②第１号様式の１!AD91)</f>
        <v/>
      </c>
      <c r="G74" s="173"/>
      <c r="H74" s="173"/>
      <c r="I74" s="173"/>
      <c r="J74" s="173"/>
      <c r="K74" s="173"/>
      <c r="L74" s="173"/>
      <c r="M74" s="173"/>
      <c r="N74" s="173"/>
      <c r="O74" s="173"/>
    </row>
    <row r="75" spans="1:15" ht="18.75" customHeight="1" x14ac:dyDescent="0.4">
      <c r="A75" s="182">
        <v>65</v>
      </c>
      <c r="B75" s="183" t="str">
        <f>IF(②第１号様式の１!C92="","",②第１号様式の１!C92)</f>
        <v/>
      </c>
      <c r="C75" s="183" t="str">
        <f>IF(②第１号様式の１!J92="","",②第１号様式の１!J92)</f>
        <v/>
      </c>
      <c r="D75" s="184" t="str">
        <f>IF(②第１号様式の１!P92="","",②第１号様式の１!P92)</f>
        <v/>
      </c>
      <c r="E75" s="114" t="str">
        <f>IF(②第１号様式の１!AA92="","",②第１号様式の１!AA92)</f>
        <v/>
      </c>
      <c r="F75" s="114" t="str">
        <f>IF(②第１号様式の１!AD92="","",②第１号様式の１!AD92)</f>
        <v/>
      </c>
      <c r="G75" s="173"/>
      <c r="H75" s="173"/>
      <c r="I75" s="173"/>
      <c r="J75" s="173"/>
      <c r="K75" s="173"/>
      <c r="L75" s="173"/>
      <c r="M75" s="173"/>
      <c r="N75" s="173"/>
      <c r="O75" s="173"/>
    </row>
    <row r="76" spans="1:15" ht="18.75" customHeight="1" x14ac:dyDescent="0.4">
      <c r="A76" s="182">
        <v>66</v>
      </c>
      <c r="B76" s="183" t="str">
        <f>IF(②第１号様式の１!C93="","",②第１号様式の１!C93)</f>
        <v/>
      </c>
      <c r="C76" s="183" t="str">
        <f>IF(②第１号様式の１!J93="","",②第１号様式の１!J93)</f>
        <v/>
      </c>
      <c r="D76" s="184" t="str">
        <f>IF(②第１号様式の１!P93="","",②第１号様式の１!P93)</f>
        <v/>
      </c>
      <c r="E76" s="114" t="str">
        <f>IF(②第１号様式の１!AA93="","",②第１号様式の１!AA93)</f>
        <v/>
      </c>
      <c r="F76" s="114" t="str">
        <f>IF(②第１号様式の１!AD93="","",②第１号様式の１!AD93)</f>
        <v/>
      </c>
      <c r="G76" s="173"/>
      <c r="H76" s="173"/>
      <c r="I76" s="173"/>
      <c r="J76" s="173"/>
      <c r="K76" s="173"/>
      <c r="L76" s="173"/>
      <c r="M76" s="173"/>
      <c r="N76" s="173"/>
      <c r="O76" s="173"/>
    </row>
    <row r="77" spans="1:15" ht="18.75" customHeight="1" x14ac:dyDescent="0.4">
      <c r="A77" s="182">
        <v>67</v>
      </c>
      <c r="B77" s="183" t="str">
        <f>IF(②第１号様式の１!C94="","",②第１号様式の１!C94)</f>
        <v/>
      </c>
      <c r="C77" s="183" t="str">
        <f>IF(②第１号様式の１!J94="","",②第１号様式の１!J94)</f>
        <v/>
      </c>
      <c r="D77" s="184" t="str">
        <f>IF(②第１号様式の１!P94="","",②第１号様式の１!P94)</f>
        <v/>
      </c>
      <c r="E77" s="114" t="str">
        <f>IF(②第１号様式の１!AA94="","",②第１号様式の１!AA94)</f>
        <v/>
      </c>
      <c r="F77" s="114" t="str">
        <f>IF(②第１号様式の１!AD94="","",②第１号様式の１!AD94)</f>
        <v/>
      </c>
      <c r="G77" s="173"/>
      <c r="H77" s="173"/>
      <c r="I77" s="173"/>
      <c r="J77" s="173"/>
      <c r="K77" s="173"/>
      <c r="L77" s="173"/>
      <c r="M77" s="173"/>
      <c r="N77" s="173"/>
      <c r="O77" s="173"/>
    </row>
    <row r="78" spans="1:15" ht="18.75" customHeight="1" x14ac:dyDescent="0.4">
      <c r="A78" s="182">
        <v>68</v>
      </c>
      <c r="B78" s="183" t="str">
        <f>IF(②第１号様式の１!C95="","",②第１号様式の１!C95)</f>
        <v/>
      </c>
      <c r="C78" s="183" t="str">
        <f>IF(②第１号様式の１!J95="","",②第１号様式の１!J95)</f>
        <v/>
      </c>
      <c r="D78" s="184" t="str">
        <f>IF(②第１号様式の１!P95="","",②第１号様式の１!P95)</f>
        <v/>
      </c>
      <c r="E78" s="114" t="str">
        <f>IF(②第１号様式の１!AA95="","",②第１号様式の１!AA95)</f>
        <v/>
      </c>
      <c r="F78" s="114" t="str">
        <f>IF(②第１号様式の１!AD95="","",②第１号様式の１!AD95)</f>
        <v/>
      </c>
      <c r="G78" s="173"/>
      <c r="H78" s="173"/>
      <c r="I78" s="173"/>
      <c r="J78" s="173"/>
      <c r="K78" s="173"/>
      <c r="L78" s="173"/>
      <c r="M78" s="173"/>
      <c r="N78" s="173"/>
      <c r="O78" s="173"/>
    </row>
    <row r="79" spans="1:15" ht="18.75" customHeight="1" x14ac:dyDescent="0.4">
      <c r="A79" s="182">
        <v>69</v>
      </c>
      <c r="B79" s="183" t="str">
        <f>IF(②第１号様式の１!C96="","",②第１号様式の１!C96)</f>
        <v/>
      </c>
      <c r="C79" s="183" t="str">
        <f>IF(②第１号様式の１!J96="","",②第１号様式の１!J96)</f>
        <v/>
      </c>
      <c r="D79" s="184" t="str">
        <f>IF(②第１号様式の１!P96="","",②第１号様式の１!P96)</f>
        <v/>
      </c>
      <c r="E79" s="114" t="str">
        <f>IF(②第１号様式の１!AA96="","",②第１号様式の１!AA96)</f>
        <v/>
      </c>
      <c r="F79" s="114" t="str">
        <f>IF(②第１号様式の１!AD96="","",②第１号様式の１!AD96)</f>
        <v/>
      </c>
      <c r="G79" s="173"/>
      <c r="H79" s="173"/>
      <c r="I79" s="173"/>
      <c r="J79" s="173"/>
      <c r="K79" s="173"/>
      <c r="L79" s="173"/>
      <c r="M79" s="173"/>
      <c r="N79" s="173"/>
      <c r="O79" s="173"/>
    </row>
    <row r="80" spans="1:15" ht="18.75" customHeight="1" x14ac:dyDescent="0.4">
      <c r="A80" s="182">
        <v>70</v>
      </c>
      <c r="B80" s="183" t="str">
        <f>IF(②第１号様式の１!C97="","",②第１号様式の１!C97)</f>
        <v/>
      </c>
      <c r="C80" s="183" t="str">
        <f>IF(②第１号様式の１!J97="","",②第１号様式の１!J97)</f>
        <v/>
      </c>
      <c r="D80" s="184" t="str">
        <f>IF(②第１号様式の１!P97="","",②第１号様式の１!P97)</f>
        <v/>
      </c>
      <c r="E80" s="114" t="str">
        <f>IF(②第１号様式の１!AA97="","",②第１号様式の１!AA97)</f>
        <v/>
      </c>
      <c r="F80" s="114" t="str">
        <f>IF(②第１号様式の１!AD97="","",②第１号様式の１!AD97)</f>
        <v/>
      </c>
      <c r="G80" s="173"/>
      <c r="H80" s="173"/>
      <c r="I80" s="173"/>
      <c r="J80" s="173"/>
      <c r="K80" s="173"/>
      <c r="L80" s="173"/>
      <c r="M80" s="173"/>
      <c r="N80" s="173"/>
      <c r="O80" s="173"/>
    </row>
    <row r="81" spans="1:15" ht="18.75" customHeight="1" x14ac:dyDescent="0.4">
      <c r="A81" s="182">
        <v>71</v>
      </c>
      <c r="B81" s="183" t="str">
        <f>IF(②第１号様式の１!C98="","",②第１号様式の１!C98)</f>
        <v/>
      </c>
      <c r="C81" s="183" t="str">
        <f>IF(②第１号様式の１!J98="","",②第１号様式の１!J98)</f>
        <v/>
      </c>
      <c r="D81" s="184" t="str">
        <f>IF(②第１号様式の１!P98="","",②第１号様式の１!P98)</f>
        <v/>
      </c>
      <c r="E81" s="114" t="str">
        <f>IF(②第１号様式の１!AA98="","",②第１号様式の１!AA98)</f>
        <v/>
      </c>
      <c r="F81" s="114" t="str">
        <f>IF(②第１号様式の１!AD98="","",②第１号様式の１!AD98)</f>
        <v/>
      </c>
      <c r="G81" s="173"/>
      <c r="H81" s="173"/>
      <c r="I81" s="173"/>
      <c r="J81" s="173"/>
      <c r="K81" s="173"/>
      <c r="L81" s="173"/>
      <c r="M81" s="173"/>
      <c r="N81" s="173"/>
      <c r="O81" s="173"/>
    </row>
    <row r="82" spans="1:15" ht="18.75" customHeight="1" x14ac:dyDescent="0.4">
      <c r="A82" s="182">
        <v>72</v>
      </c>
      <c r="B82" s="183" t="str">
        <f>IF(②第１号様式の１!C99="","",②第１号様式の１!C99)</f>
        <v/>
      </c>
      <c r="C82" s="183" t="str">
        <f>IF(②第１号様式の１!J99="","",②第１号様式の１!J99)</f>
        <v/>
      </c>
      <c r="D82" s="184" t="str">
        <f>IF(②第１号様式の１!P99="","",②第１号様式の１!P99)</f>
        <v/>
      </c>
      <c r="E82" s="114" t="str">
        <f>IF(②第１号様式の１!AA99="","",②第１号様式の１!AA99)</f>
        <v/>
      </c>
      <c r="F82" s="114" t="str">
        <f>IF(②第１号様式の１!AD99="","",②第１号様式の１!AD99)</f>
        <v/>
      </c>
      <c r="G82" s="173"/>
      <c r="H82" s="173"/>
      <c r="I82" s="173"/>
      <c r="J82" s="173"/>
      <c r="K82" s="173"/>
      <c r="L82" s="173"/>
      <c r="M82" s="173"/>
      <c r="N82" s="173"/>
      <c r="O82" s="173"/>
    </row>
    <row r="83" spans="1:15" ht="18.75" customHeight="1" x14ac:dyDescent="0.4">
      <c r="A83" s="182">
        <v>73</v>
      </c>
      <c r="B83" s="183" t="str">
        <f>IF(②第１号様式の１!C100="","",②第１号様式の１!C100)</f>
        <v/>
      </c>
      <c r="C83" s="183" t="str">
        <f>IF(②第１号様式の１!J100="","",②第１号様式の１!J100)</f>
        <v/>
      </c>
      <c r="D83" s="184" t="str">
        <f>IF(②第１号様式の１!P100="","",②第１号様式の１!P100)</f>
        <v/>
      </c>
      <c r="E83" s="114" t="str">
        <f>IF(②第１号様式の１!AA100="","",②第１号様式の１!AA100)</f>
        <v/>
      </c>
      <c r="F83" s="114" t="str">
        <f>IF(②第１号様式の１!AD100="","",②第１号様式の１!AD100)</f>
        <v/>
      </c>
      <c r="G83" s="173"/>
      <c r="H83" s="173"/>
      <c r="I83" s="173"/>
      <c r="J83" s="173"/>
      <c r="K83" s="173"/>
      <c r="L83" s="173"/>
      <c r="M83" s="173"/>
      <c r="N83" s="173"/>
      <c r="O83" s="173"/>
    </row>
    <row r="84" spans="1:15" ht="18.75" customHeight="1" x14ac:dyDescent="0.4">
      <c r="A84" s="182">
        <v>74</v>
      </c>
      <c r="B84" s="183" t="str">
        <f>IF(②第１号様式の１!C101="","",②第１号様式の１!C101)</f>
        <v/>
      </c>
      <c r="C84" s="183" t="str">
        <f>IF(②第１号様式の１!J101="","",②第１号様式の１!J101)</f>
        <v/>
      </c>
      <c r="D84" s="184" t="str">
        <f>IF(②第１号様式の１!P101="","",②第１号様式の１!P101)</f>
        <v/>
      </c>
      <c r="E84" s="114" t="str">
        <f>IF(②第１号様式の１!AA101="","",②第１号様式の１!AA101)</f>
        <v/>
      </c>
      <c r="F84" s="114" t="str">
        <f>IF(②第１号様式の１!AD101="","",②第１号様式の１!AD101)</f>
        <v/>
      </c>
      <c r="G84" s="173"/>
      <c r="H84" s="173"/>
      <c r="I84" s="173"/>
      <c r="J84" s="173"/>
      <c r="K84" s="173"/>
      <c r="L84" s="173"/>
      <c r="M84" s="173"/>
      <c r="N84" s="173"/>
      <c r="O84" s="173"/>
    </row>
    <row r="85" spans="1:15" ht="18.75" customHeight="1" x14ac:dyDescent="0.4">
      <c r="A85" s="182">
        <v>75</v>
      </c>
      <c r="B85" s="183" t="str">
        <f>IF(②第１号様式の１!C102="","",②第１号様式の１!C102)</f>
        <v/>
      </c>
      <c r="C85" s="183" t="str">
        <f>IF(②第１号様式の１!J102="","",②第１号様式の１!J102)</f>
        <v/>
      </c>
      <c r="D85" s="184" t="str">
        <f>IF(②第１号様式の１!P102="","",②第１号様式の１!P102)</f>
        <v/>
      </c>
      <c r="E85" s="114" t="str">
        <f>IF(②第１号様式の１!AA102="","",②第１号様式の１!AA102)</f>
        <v/>
      </c>
      <c r="F85" s="114" t="str">
        <f>IF(②第１号様式の１!AD102="","",②第１号様式の１!AD102)</f>
        <v/>
      </c>
      <c r="G85" s="173"/>
      <c r="H85" s="173"/>
      <c r="I85" s="173"/>
      <c r="J85" s="173"/>
      <c r="K85" s="173"/>
      <c r="L85" s="173"/>
      <c r="M85" s="173"/>
      <c r="N85" s="173"/>
      <c r="O85" s="173"/>
    </row>
    <row r="86" spans="1:15" x14ac:dyDescent="0.4">
      <c r="A86" s="173"/>
      <c r="B86" s="173"/>
      <c r="C86" s="174"/>
      <c r="D86" s="173"/>
      <c r="E86" s="174"/>
      <c r="F86" s="173"/>
      <c r="G86" s="173"/>
      <c r="H86" s="173"/>
      <c r="I86" s="173"/>
      <c r="J86" s="173"/>
      <c r="K86" s="173"/>
      <c r="L86" s="173"/>
      <c r="M86" s="173"/>
      <c r="N86" s="173"/>
      <c r="O86" s="173"/>
    </row>
    <row r="87" spans="1:15" x14ac:dyDescent="0.4">
      <c r="A87" s="173"/>
      <c r="B87" s="173"/>
      <c r="C87" s="174"/>
      <c r="D87" s="173"/>
      <c r="E87" s="174"/>
      <c r="F87" s="173"/>
      <c r="G87" s="173"/>
      <c r="H87" s="173"/>
      <c r="I87" s="173"/>
      <c r="J87" s="173"/>
      <c r="K87" s="173"/>
      <c r="L87" s="173"/>
      <c r="M87" s="173"/>
      <c r="N87" s="173"/>
      <c r="O87" s="173"/>
    </row>
    <row r="88" spans="1:15" x14ac:dyDescent="0.4">
      <c r="A88" s="173"/>
      <c r="B88" s="173"/>
      <c r="C88" s="174"/>
      <c r="D88" s="173"/>
      <c r="E88" s="174"/>
      <c r="F88" s="173"/>
      <c r="G88" s="173"/>
      <c r="H88" s="173"/>
      <c r="I88" s="173"/>
      <c r="J88" s="173"/>
      <c r="K88" s="173"/>
      <c r="L88" s="173"/>
      <c r="M88" s="173"/>
      <c r="N88" s="173"/>
      <c r="O88" s="173"/>
    </row>
    <row r="89" spans="1:15" x14ac:dyDescent="0.4">
      <c r="A89" s="173"/>
      <c r="B89" s="173"/>
      <c r="C89" s="174"/>
      <c r="D89" s="173"/>
      <c r="E89" s="174"/>
      <c r="F89" s="173"/>
      <c r="G89" s="173"/>
      <c r="H89" s="173"/>
      <c r="I89" s="173"/>
      <c r="J89" s="173"/>
      <c r="K89" s="173"/>
      <c r="L89" s="173"/>
      <c r="M89" s="173"/>
      <c r="N89" s="173"/>
      <c r="O89" s="173"/>
    </row>
    <row r="90" spans="1:15" x14ac:dyDescent="0.4">
      <c r="A90" s="173"/>
      <c r="B90" s="173"/>
      <c r="C90" s="174"/>
      <c r="D90" s="173"/>
      <c r="E90" s="174"/>
      <c r="F90" s="173"/>
      <c r="G90" s="173"/>
      <c r="H90" s="173"/>
      <c r="I90" s="173"/>
      <c r="J90" s="173"/>
      <c r="K90" s="173"/>
      <c r="L90" s="173"/>
      <c r="M90" s="173"/>
      <c r="N90" s="173"/>
      <c r="O90" s="173"/>
    </row>
    <row r="91" spans="1:15" x14ac:dyDescent="0.4">
      <c r="A91" s="173"/>
      <c r="B91" s="173"/>
      <c r="C91" s="174"/>
      <c r="D91" s="173"/>
      <c r="E91" s="174"/>
      <c r="F91" s="173"/>
      <c r="G91" s="173"/>
      <c r="H91" s="173"/>
      <c r="I91" s="173"/>
      <c r="J91" s="173"/>
      <c r="K91" s="173"/>
      <c r="L91" s="173"/>
      <c r="M91" s="173"/>
      <c r="N91" s="173"/>
      <c r="O91" s="173"/>
    </row>
    <row r="92" spans="1:15" x14ac:dyDescent="0.4">
      <c r="A92" s="173"/>
      <c r="B92" s="173"/>
      <c r="C92" s="174"/>
      <c r="D92" s="173"/>
      <c r="E92" s="174"/>
      <c r="F92" s="173"/>
      <c r="G92" s="173"/>
      <c r="H92" s="173"/>
      <c r="I92" s="173"/>
      <c r="J92" s="173"/>
      <c r="K92" s="173"/>
      <c r="L92" s="173"/>
      <c r="M92" s="173"/>
      <c r="N92" s="173"/>
      <c r="O92" s="173"/>
    </row>
    <row r="93" spans="1:15" x14ac:dyDescent="0.4">
      <c r="A93" s="173"/>
      <c r="B93" s="173"/>
      <c r="C93" s="174"/>
      <c r="D93" s="173"/>
      <c r="E93" s="174"/>
      <c r="F93" s="173"/>
      <c r="G93" s="173"/>
      <c r="H93" s="173"/>
      <c r="I93" s="173"/>
      <c r="J93" s="173"/>
      <c r="K93" s="173"/>
      <c r="L93" s="173"/>
      <c r="M93" s="173"/>
      <c r="N93" s="173"/>
      <c r="O93" s="173"/>
    </row>
    <row r="94" spans="1:15" x14ac:dyDescent="0.4">
      <c r="A94" s="173"/>
      <c r="B94" s="173"/>
      <c r="C94" s="174"/>
      <c r="D94" s="173"/>
      <c r="E94" s="174"/>
      <c r="F94" s="173"/>
      <c r="G94" s="173"/>
      <c r="H94" s="173"/>
      <c r="I94" s="173"/>
      <c r="J94" s="173"/>
      <c r="K94" s="173"/>
      <c r="L94" s="173"/>
      <c r="M94" s="173"/>
      <c r="N94" s="173"/>
      <c r="O94" s="173"/>
    </row>
    <row r="95" spans="1:15" x14ac:dyDescent="0.4">
      <c r="A95" s="173"/>
      <c r="B95" s="173"/>
      <c r="C95" s="174"/>
      <c r="D95" s="173"/>
      <c r="E95" s="174"/>
      <c r="F95" s="173"/>
      <c r="G95" s="173"/>
      <c r="H95" s="173"/>
      <c r="I95" s="173"/>
      <c r="J95" s="173"/>
      <c r="K95" s="173"/>
      <c r="L95" s="173"/>
      <c r="M95" s="173"/>
      <c r="N95" s="173"/>
      <c r="O95" s="173"/>
    </row>
    <row r="96" spans="1:15" x14ac:dyDescent="0.4">
      <c r="A96" s="173"/>
      <c r="B96" s="173"/>
      <c r="C96" s="174"/>
      <c r="D96" s="173"/>
      <c r="E96" s="174"/>
      <c r="F96" s="173"/>
      <c r="G96" s="173"/>
      <c r="H96" s="173"/>
      <c r="I96" s="173"/>
      <c r="J96" s="173"/>
      <c r="K96" s="173"/>
      <c r="L96" s="173"/>
      <c r="M96" s="173"/>
      <c r="N96" s="173"/>
      <c r="O96" s="173"/>
    </row>
    <row r="97" spans="1:15" x14ac:dyDescent="0.4">
      <c r="A97" s="173"/>
      <c r="B97" s="173"/>
      <c r="C97" s="174"/>
      <c r="D97" s="173"/>
      <c r="E97" s="174"/>
      <c r="F97" s="173"/>
      <c r="G97" s="173"/>
      <c r="H97" s="173"/>
      <c r="I97" s="173"/>
      <c r="J97" s="173"/>
      <c r="K97" s="173"/>
      <c r="L97" s="173"/>
      <c r="M97" s="173"/>
      <c r="N97" s="173"/>
      <c r="O97" s="173"/>
    </row>
    <row r="98" spans="1:15" x14ac:dyDescent="0.4">
      <c r="A98" s="173"/>
      <c r="B98" s="173"/>
      <c r="C98" s="174"/>
      <c r="D98" s="173"/>
      <c r="E98" s="174"/>
      <c r="F98" s="173"/>
      <c r="G98" s="173"/>
      <c r="H98" s="173"/>
      <c r="I98" s="173"/>
      <c r="J98" s="173"/>
      <c r="K98" s="173"/>
      <c r="L98" s="173"/>
      <c r="M98" s="173"/>
      <c r="N98" s="173"/>
      <c r="O98" s="173"/>
    </row>
    <row r="99" spans="1:15" x14ac:dyDescent="0.4">
      <c r="A99" s="173"/>
      <c r="B99" s="173"/>
      <c r="C99" s="174"/>
      <c r="D99" s="173"/>
      <c r="E99" s="174"/>
      <c r="F99" s="173"/>
      <c r="G99" s="173"/>
      <c r="H99" s="173"/>
      <c r="I99" s="173"/>
      <c r="J99" s="173"/>
      <c r="K99" s="173"/>
      <c r="L99" s="173"/>
      <c r="M99" s="173"/>
      <c r="N99" s="173"/>
      <c r="O99" s="173"/>
    </row>
    <row r="100" spans="1:15" x14ac:dyDescent="0.4">
      <c r="A100" s="173"/>
      <c r="B100" s="173"/>
      <c r="C100" s="174"/>
      <c r="D100" s="173"/>
      <c r="E100" s="174"/>
      <c r="F100" s="173"/>
      <c r="G100" s="173"/>
      <c r="H100" s="173"/>
      <c r="I100" s="173"/>
      <c r="J100" s="173"/>
      <c r="K100" s="173"/>
      <c r="L100" s="173"/>
      <c r="M100" s="173"/>
      <c r="N100" s="173"/>
      <c r="O100" s="173"/>
    </row>
    <row r="101" spans="1:15" x14ac:dyDescent="0.4">
      <c r="A101" s="173"/>
      <c r="B101" s="173"/>
      <c r="C101" s="174"/>
      <c r="D101" s="173"/>
      <c r="E101" s="174"/>
      <c r="F101" s="173"/>
      <c r="G101" s="173"/>
      <c r="H101" s="173"/>
      <c r="I101" s="173"/>
      <c r="J101" s="173"/>
      <c r="K101" s="173"/>
      <c r="L101" s="173"/>
      <c r="M101" s="173"/>
      <c r="N101" s="173"/>
      <c r="O101" s="173"/>
    </row>
    <row r="102" spans="1:15" x14ac:dyDescent="0.4">
      <c r="A102" s="173"/>
      <c r="B102" s="173"/>
      <c r="C102" s="174"/>
      <c r="D102" s="173"/>
      <c r="E102" s="174"/>
      <c r="F102" s="173"/>
      <c r="G102" s="173"/>
      <c r="H102" s="173"/>
      <c r="I102" s="173"/>
      <c r="J102" s="173"/>
      <c r="K102" s="173"/>
      <c r="L102" s="173"/>
      <c r="M102" s="173"/>
      <c r="N102" s="173"/>
      <c r="O102" s="173"/>
    </row>
    <row r="103" spans="1:15" x14ac:dyDescent="0.4">
      <c r="A103" s="173"/>
      <c r="B103" s="173"/>
      <c r="C103" s="174"/>
      <c r="D103" s="173"/>
      <c r="E103" s="174"/>
      <c r="F103" s="173"/>
      <c r="G103" s="173"/>
      <c r="H103" s="173"/>
      <c r="I103" s="173"/>
      <c r="J103" s="173"/>
      <c r="K103" s="173"/>
      <c r="L103" s="173"/>
      <c r="M103" s="173"/>
      <c r="N103" s="173"/>
      <c r="O103" s="173"/>
    </row>
    <row r="104" spans="1:15" x14ac:dyDescent="0.4">
      <c r="A104" s="173"/>
      <c r="B104" s="173"/>
      <c r="C104" s="174"/>
      <c r="D104" s="173"/>
      <c r="E104" s="174"/>
      <c r="F104" s="173"/>
      <c r="G104" s="173"/>
      <c r="H104" s="173"/>
      <c r="I104" s="173"/>
      <c r="J104" s="173"/>
      <c r="K104" s="173"/>
      <c r="L104" s="173"/>
      <c r="M104" s="173"/>
      <c r="N104" s="173"/>
      <c r="O104" s="173"/>
    </row>
    <row r="105" spans="1:15" x14ac:dyDescent="0.4">
      <c r="A105" s="173"/>
      <c r="B105" s="173"/>
      <c r="C105" s="174"/>
      <c r="D105" s="173"/>
      <c r="E105" s="174"/>
      <c r="F105" s="173"/>
      <c r="G105" s="173"/>
      <c r="H105" s="173"/>
      <c r="I105" s="173"/>
      <c r="J105" s="173"/>
      <c r="K105" s="173"/>
      <c r="L105" s="173"/>
      <c r="M105" s="173"/>
      <c r="N105" s="173"/>
      <c r="O105" s="173"/>
    </row>
    <row r="106" spans="1:15" x14ac:dyDescent="0.4">
      <c r="A106" s="173"/>
      <c r="B106" s="173"/>
      <c r="C106" s="174"/>
      <c r="D106" s="173"/>
      <c r="E106" s="174"/>
      <c r="F106" s="173"/>
      <c r="G106" s="173"/>
      <c r="H106" s="173"/>
      <c r="I106" s="173"/>
      <c r="J106" s="173"/>
      <c r="K106" s="173"/>
      <c r="L106" s="173"/>
      <c r="M106" s="173"/>
      <c r="N106" s="173"/>
      <c r="O106" s="173"/>
    </row>
    <row r="107" spans="1:15" x14ac:dyDescent="0.4">
      <c r="A107" s="173"/>
      <c r="B107" s="173"/>
      <c r="C107" s="174"/>
      <c r="D107" s="173"/>
      <c r="E107" s="174"/>
      <c r="F107" s="173"/>
      <c r="G107" s="173"/>
      <c r="H107" s="173"/>
      <c r="I107" s="173"/>
      <c r="J107" s="173"/>
      <c r="K107" s="173"/>
      <c r="L107" s="173"/>
      <c r="M107" s="173"/>
      <c r="N107" s="173"/>
      <c r="O107" s="173"/>
    </row>
    <row r="108" spans="1:15" x14ac:dyDescent="0.4">
      <c r="A108" s="173"/>
      <c r="B108" s="173"/>
      <c r="C108" s="174"/>
      <c r="D108" s="173"/>
      <c r="E108" s="174"/>
      <c r="F108" s="173"/>
      <c r="G108" s="173"/>
      <c r="H108" s="173"/>
      <c r="I108" s="173"/>
      <c r="J108" s="173"/>
      <c r="K108" s="173"/>
      <c r="L108" s="173"/>
      <c r="M108" s="173"/>
      <c r="N108" s="173"/>
      <c r="O108" s="173"/>
    </row>
    <row r="109" spans="1:15" x14ac:dyDescent="0.4">
      <c r="A109" s="173"/>
      <c r="B109" s="173"/>
      <c r="C109" s="174"/>
      <c r="D109" s="173"/>
      <c r="E109" s="174"/>
      <c r="F109" s="173"/>
      <c r="G109" s="173"/>
      <c r="H109" s="173"/>
      <c r="I109" s="173"/>
      <c r="J109" s="173"/>
      <c r="K109" s="173"/>
      <c r="L109" s="173"/>
      <c r="M109" s="173"/>
      <c r="N109" s="173"/>
      <c r="O109" s="173"/>
    </row>
    <row r="110" spans="1:15" x14ac:dyDescent="0.4">
      <c r="A110" s="173"/>
      <c r="B110" s="173"/>
      <c r="C110" s="174"/>
      <c r="D110" s="173"/>
      <c r="E110" s="174"/>
      <c r="F110" s="173"/>
      <c r="G110" s="173"/>
      <c r="H110" s="173"/>
      <c r="I110" s="173"/>
      <c r="J110" s="173"/>
      <c r="K110" s="173"/>
      <c r="L110" s="173"/>
      <c r="M110" s="173"/>
      <c r="N110" s="173"/>
      <c r="O110" s="173"/>
    </row>
    <row r="111" spans="1:15" x14ac:dyDescent="0.4">
      <c r="A111" s="173"/>
      <c r="B111" s="173"/>
      <c r="C111" s="174"/>
      <c r="D111" s="173"/>
      <c r="E111" s="174"/>
      <c r="F111" s="173"/>
      <c r="G111" s="173"/>
      <c r="H111" s="173"/>
      <c r="I111" s="173"/>
      <c r="J111" s="173"/>
      <c r="K111" s="173"/>
      <c r="L111" s="173"/>
      <c r="M111" s="173"/>
      <c r="N111" s="173"/>
      <c r="O111" s="173"/>
    </row>
    <row r="112" spans="1:15" x14ac:dyDescent="0.4">
      <c r="A112" s="173"/>
      <c r="B112" s="173"/>
      <c r="C112" s="174"/>
      <c r="D112" s="173"/>
      <c r="E112" s="174"/>
      <c r="F112" s="173"/>
      <c r="G112" s="173"/>
      <c r="H112" s="173"/>
      <c r="I112" s="173"/>
      <c r="J112" s="173"/>
      <c r="K112" s="173"/>
      <c r="L112" s="173"/>
      <c r="M112" s="173"/>
      <c r="N112" s="173"/>
      <c r="O112" s="173"/>
    </row>
    <row r="113" spans="1:15" x14ac:dyDescent="0.4">
      <c r="A113" s="173"/>
      <c r="B113" s="173"/>
      <c r="C113" s="174"/>
      <c r="D113" s="173"/>
      <c r="E113" s="174"/>
      <c r="F113" s="173"/>
      <c r="G113" s="173"/>
      <c r="H113" s="173"/>
      <c r="I113" s="173"/>
      <c r="J113" s="173"/>
      <c r="K113" s="173"/>
      <c r="L113" s="173"/>
      <c r="M113" s="173"/>
      <c r="N113" s="173"/>
      <c r="O113" s="173"/>
    </row>
    <row r="114" spans="1:15" x14ac:dyDescent="0.4">
      <c r="A114" s="173"/>
      <c r="B114" s="173"/>
      <c r="C114" s="174"/>
      <c r="D114" s="173"/>
      <c r="E114" s="174"/>
      <c r="F114" s="173"/>
      <c r="G114" s="173"/>
      <c r="H114" s="173"/>
      <c r="I114" s="173"/>
      <c r="J114" s="173"/>
      <c r="K114" s="173"/>
      <c r="L114" s="173"/>
      <c r="M114" s="173"/>
      <c r="N114" s="173"/>
      <c r="O114" s="173"/>
    </row>
    <row r="115" spans="1:15" x14ac:dyDescent="0.4">
      <c r="A115" s="173"/>
      <c r="B115" s="173"/>
      <c r="C115" s="174"/>
      <c r="D115" s="173"/>
      <c r="E115" s="174"/>
      <c r="F115" s="173"/>
      <c r="G115" s="173"/>
      <c r="H115" s="173"/>
      <c r="I115" s="173"/>
      <c r="J115" s="173"/>
      <c r="K115" s="173"/>
      <c r="L115" s="173"/>
      <c r="M115" s="173"/>
      <c r="N115" s="173"/>
      <c r="O115" s="173"/>
    </row>
    <row r="116" spans="1:15" x14ac:dyDescent="0.4">
      <c r="A116" s="173"/>
      <c r="B116" s="173"/>
      <c r="C116" s="174"/>
      <c r="D116" s="173"/>
      <c r="E116" s="174"/>
      <c r="F116" s="173"/>
      <c r="G116" s="173"/>
      <c r="H116" s="173"/>
      <c r="I116" s="173"/>
      <c r="J116" s="173"/>
      <c r="K116" s="173"/>
      <c r="L116" s="173"/>
      <c r="M116" s="173"/>
      <c r="N116" s="173"/>
      <c r="O116" s="173"/>
    </row>
    <row r="117" spans="1:15" x14ac:dyDescent="0.4">
      <c r="A117" s="173"/>
      <c r="B117" s="173"/>
      <c r="C117" s="174"/>
      <c r="D117" s="173"/>
      <c r="E117" s="174"/>
      <c r="F117" s="173"/>
      <c r="G117" s="173"/>
      <c r="H117" s="173"/>
      <c r="I117" s="173"/>
      <c r="J117" s="173"/>
      <c r="K117" s="173"/>
      <c r="L117" s="173"/>
      <c r="M117" s="173"/>
      <c r="N117" s="173"/>
      <c r="O117" s="173"/>
    </row>
    <row r="118" spans="1:15" x14ac:dyDescent="0.4">
      <c r="A118" s="173"/>
      <c r="B118" s="173"/>
      <c r="C118" s="174"/>
      <c r="D118" s="173"/>
      <c r="E118" s="174"/>
      <c r="F118" s="173"/>
      <c r="G118" s="173"/>
      <c r="H118" s="173"/>
      <c r="I118" s="173"/>
      <c r="J118" s="173"/>
      <c r="K118" s="173"/>
      <c r="L118" s="173"/>
      <c r="M118" s="173"/>
      <c r="N118" s="173"/>
      <c r="O118" s="173"/>
    </row>
    <row r="119" spans="1:15" x14ac:dyDescent="0.4">
      <c r="A119" s="173"/>
      <c r="B119" s="173"/>
      <c r="C119" s="174"/>
      <c r="D119" s="173"/>
      <c r="E119" s="174"/>
      <c r="F119" s="173"/>
      <c r="G119" s="173"/>
      <c r="H119" s="173"/>
      <c r="I119" s="173"/>
      <c r="J119" s="173"/>
      <c r="K119" s="173"/>
      <c r="L119" s="173"/>
      <c r="M119" s="173"/>
      <c r="N119" s="173"/>
      <c r="O119" s="173"/>
    </row>
    <row r="120" spans="1:15" x14ac:dyDescent="0.4">
      <c r="A120" s="173"/>
      <c r="B120" s="173"/>
      <c r="C120" s="174"/>
      <c r="D120" s="173"/>
      <c r="E120" s="174"/>
      <c r="F120" s="173"/>
      <c r="G120" s="173"/>
      <c r="H120" s="173"/>
      <c r="I120" s="173"/>
      <c r="J120" s="173"/>
      <c r="K120" s="173"/>
      <c r="L120" s="173"/>
      <c r="M120" s="173"/>
      <c r="N120" s="173"/>
      <c r="O120" s="173"/>
    </row>
    <row r="121" spans="1:15" x14ac:dyDescent="0.4">
      <c r="A121" s="173"/>
      <c r="B121" s="173"/>
      <c r="C121" s="174"/>
      <c r="D121" s="173"/>
      <c r="E121" s="174"/>
      <c r="F121" s="173"/>
      <c r="G121" s="173"/>
      <c r="H121" s="173"/>
      <c r="I121" s="173"/>
      <c r="J121" s="173"/>
      <c r="K121" s="173"/>
      <c r="L121" s="173"/>
      <c r="M121" s="173"/>
      <c r="N121" s="173"/>
      <c r="O121" s="173"/>
    </row>
    <row r="122" spans="1:15" x14ac:dyDescent="0.4">
      <c r="A122" s="173"/>
      <c r="B122" s="173"/>
      <c r="C122" s="174"/>
      <c r="D122" s="173"/>
      <c r="E122" s="174"/>
      <c r="F122" s="173"/>
      <c r="G122" s="173"/>
      <c r="H122" s="173"/>
      <c r="I122" s="173"/>
      <c r="J122" s="173"/>
      <c r="K122" s="173"/>
      <c r="L122" s="173"/>
      <c r="M122" s="173"/>
      <c r="N122" s="173"/>
      <c r="O122" s="173"/>
    </row>
    <row r="123" spans="1:15" x14ac:dyDescent="0.4">
      <c r="A123" s="173"/>
      <c r="B123" s="173"/>
      <c r="C123" s="174"/>
      <c r="D123" s="173"/>
      <c r="E123" s="174"/>
      <c r="F123" s="173"/>
      <c r="G123" s="173"/>
      <c r="H123" s="173"/>
      <c r="I123" s="173"/>
      <c r="J123" s="173"/>
      <c r="K123" s="173"/>
      <c r="L123" s="173"/>
      <c r="M123" s="173"/>
      <c r="N123" s="173"/>
      <c r="O123" s="173"/>
    </row>
    <row r="124" spans="1:15" x14ac:dyDescent="0.4">
      <c r="A124" s="173"/>
      <c r="B124" s="173"/>
      <c r="C124" s="174"/>
      <c r="D124" s="173"/>
      <c r="E124" s="174"/>
      <c r="F124" s="173"/>
      <c r="G124" s="173"/>
      <c r="H124" s="173"/>
      <c r="I124" s="173"/>
      <c r="J124" s="173"/>
      <c r="K124" s="173"/>
      <c r="L124" s="173"/>
      <c r="M124" s="173"/>
      <c r="N124" s="173"/>
      <c r="O124" s="173"/>
    </row>
    <row r="125" spans="1:15" x14ac:dyDescent="0.4">
      <c r="A125" s="173"/>
      <c r="B125" s="173"/>
      <c r="C125" s="174"/>
      <c r="D125" s="173"/>
      <c r="E125" s="174"/>
      <c r="F125" s="173"/>
      <c r="G125" s="173"/>
      <c r="H125" s="173"/>
      <c r="I125" s="173"/>
      <c r="J125" s="173"/>
      <c r="K125" s="173"/>
      <c r="L125" s="173"/>
      <c r="M125" s="173"/>
      <c r="N125" s="173"/>
      <c r="O125" s="173"/>
    </row>
    <row r="126" spans="1:15" x14ac:dyDescent="0.4">
      <c r="A126" s="173"/>
      <c r="B126" s="173"/>
      <c r="C126" s="174"/>
      <c r="D126" s="173"/>
      <c r="E126" s="174"/>
      <c r="F126" s="173"/>
      <c r="G126" s="173"/>
      <c r="H126" s="173"/>
      <c r="I126" s="173"/>
      <c r="J126" s="173"/>
      <c r="K126" s="173"/>
      <c r="L126" s="173"/>
      <c r="M126" s="173"/>
      <c r="N126" s="173"/>
      <c r="O126" s="173"/>
    </row>
    <row r="127" spans="1:15" x14ac:dyDescent="0.4">
      <c r="A127" s="173"/>
      <c r="B127" s="173"/>
      <c r="C127" s="174"/>
      <c r="D127" s="173"/>
      <c r="E127" s="174"/>
      <c r="F127" s="173"/>
      <c r="G127" s="173"/>
      <c r="H127" s="173"/>
      <c r="I127" s="173"/>
      <c r="J127" s="173"/>
      <c r="K127" s="173"/>
      <c r="L127" s="173"/>
      <c r="M127" s="173"/>
      <c r="N127" s="173"/>
      <c r="O127" s="173"/>
    </row>
    <row r="128" spans="1:15" x14ac:dyDescent="0.4">
      <c r="A128" s="173"/>
      <c r="B128" s="173"/>
      <c r="C128" s="174"/>
      <c r="D128" s="173"/>
      <c r="E128" s="174"/>
      <c r="F128" s="173"/>
      <c r="G128" s="173"/>
      <c r="H128" s="173"/>
      <c r="I128" s="173"/>
      <c r="J128" s="173"/>
      <c r="K128" s="173"/>
      <c r="L128" s="173"/>
      <c r="M128" s="173"/>
      <c r="N128" s="173"/>
      <c r="O128" s="173"/>
    </row>
    <row r="129" spans="1:15" x14ac:dyDescent="0.4">
      <c r="A129" s="173"/>
      <c r="B129" s="173"/>
      <c r="C129" s="174"/>
      <c r="D129" s="173"/>
      <c r="E129" s="174"/>
      <c r="F129" s="173"/>
      <c r="G129" s="173"/>
      <c r="H129" s="173"/>
      <c r="I129" s="173"/>
      <c r="J129" s="173"/>
      <c r="K129" s="173"/>
      <c r="L129" s="173"/>
      <c r="M129" s="173"/>
      <c r="N129" s="173"/>
      <c r="O129" s="173"/>
    </row>
    <row r="130" spans="1:15" x14ac:dyDescent="0.4">
      <c r="A130" s="173"/>
      <c r="B130" s="173"/>
      <c r="C130" s="174"/>
      <c r="D130" s="173"/>
      <c r="E130" s="174"/>
      <c r="F130" s="173"/>
      <c r="G130" s="173"/>
      <c r="H130" s="173"/>
      <c r="I130" s="173"/>
      <c r="J130" s="173"/>
      <c r="K130" s="173"/>
      <c r="L130" s="173"/>
      <c r="M130" s="173"/>
      <c r="N130" s="173"/>
      <c r="O130" s="173"/>
    </row>
    <row r="131" spans="1:15" x14ac:dyDescent="0.4">
      <c r="A131" s="173"/>
      <c r="B131" s="173"/>
      <c r="C131" s="174"/>
      <c r="D131" s="173"/>
      <c r="E131" s="174"/>
      <c r="F131" s="173"/>
      <c r="G131" s="173"/>
      <c r="H131" s="173"/>
      <c r="I131" s="173"/>
      <c r="J131" s="173"/>
      <c r="K131" s="173"/>
      <c r="L131" s="173"/>
      <c r="M131" s="173"/>
      <c r="N131" s="173"/>
      <c r="O131" s="173"/>
    </row>
    <row r="132" spans="1:15" x14ac:dyDescent="0.4">
      <c r="A132" s="173"/>
      <c r="B132" s="173"/>
      <c r="C132" s="174"/>
      <c r="D132" s="173"/>
      <c r="E132" s="174"/>
      <c r="F132" s="173"/>
      <c r="G132" s="173"/>
      <c r="H132" s="173"/>
      <c r="I132" s="173"/>
      <c r="J132" s="173"/>
      <c r="K132" s="173"/>
      <c r="L132" s="173"/>
      <c r="M132" s="173"/>
      <c r="N132" s="173"/>
      <c r="O132" s="173"/>
    </row>
    <row r="133" spans="1:15" x14ac:dyDescent="0.4">
      <c r="A133" s="173"/>
      <c r="B133" s="173"/>
      <c r="C133" s="174"/>
      <c r="D133" s="173"/>
      <c r="E133" s="174"/>
      <c r="F133" s="173"/>
      <c r="G133" s="173"/>
      <c r="H133" s="173"/>
      <c r="I133" s="173"/>
      <c r="J133" s="173"/>
      <c r="K133" s="173"/>
      <c r="L133" s="173"/>
      <c r="M133" s="173"/>
      <c r="N133" s="173"/>
      <c r="O133" s="173"/>
    </row>
    <row r="134" spans="1:15" x14ac:dyDescent="0.4">
      <c r="A134" s="173"/>
      <c r="B134" s="173"/>
      <c r="C134" s="174"/>
      <c r="D134" s="173"/>
      <c r="E134" s="174"/>
      <c r="F134" s="173"/>
      <c r="G134" s="173"/>
      <c r="H134" s="173"/>
      <c r="I134" s="173"/>
      <c r="J134" s="173"/>
      <c r="K134" s="173"/>
      <c r="L134" s="173"/>
      <c r="M134" s="173"/>
      <c r="N134" s="173"/>
      <c r="O134" s="173"/>
    </row>
    <row r="135" spans="1:15" x14ac:dyDescent="0.4">
      <c r="A135" s="173"/>
      <c r="B135" s="173"/>
      <c r="C135" s="174"/>
      <c r="D135" s="173"/>
      <c r="E135" s="174"/>
      <c r="F135" s="173"/>
      <c r="G135" s="173"/>
      <c r="H135" s="173"/>
      <c r="I135" s="173"/>
      <c r="J135" s="173"/>
      <c r="K135" s="173"/>
      <c r="L135" s="173"/>
      <c r="M135" s="173"/>
      <c r="N135" s="173"/>
      <c r="O135" s="173"/>
    </row>
    <row r="136" spans="1:15" x14ac:dyDescent="0.4">
      <c r="A136" s="173"/>
      <c r="B136" s="173"/>
      <c r="C136" s="174"/>
      <c r="D136" s="173"/>
      <c r="E136" s="174"/>
      <c r="F136" s="173"/>
      <c r="G136" s="173"/>
      <c r="H136" s="173"/>
      <c r="I136" s="173"/>
      <c r="J136" s="173"/>
      <c r="K136" s="173"/>
      <c r="L136" s="173"/>
      <c r="M136" s="173"/>
      <c r="N136" s="173"/>
      <c r="O136" s="173"/>
    </row>
    <row r="137" spans="1:15" x14ac:dyDescent="0.4">
      <c r="A137" s="173"/>
      <c r="B137" s="173"/>
      <c r="C137" s="174"/>
      <c r="D137" s="173"/>
      <c r="E137" s="174"/>
      <c r="F137" s="173"/>
      <c r="G137" s="173"/>
      <c r="H137" s="173"/>
      <c r="I137" s="173"/>
      <c r="J137" s="173"/>
      <c r="K137" s="173"/>
      <c r="L137" s="173"/>
      <c r="M137" s="173"/>
      <c r="N137" s="173"/>
      <c r="O137" s="173"/>
    </row>
    <row r="138" spans="1:15" x14ac:dyDescent="0.4">
      <c r="A138" s="173"/>
      <c r="B138" s="173"/>
      <c r="C138" s="174"/>
      <c r="D138" s="173"/>
      <c r="E138" s="174"/>
      <c r="F138" s="173"/>
      <c r="G138" s="173"/>
      <c r="H138" s="173"/>
      <c r="I138" s="173"/>
      <c r="J138" s="173"/>
      <c r="K138" s="173"/>
      <c r="L138" s="173"/>
      <c r="M138" s="173"/>
      <c r="N138" s="173"/>
      <c r="O138" s="173"/>
    </row>
    <row r="139" spans="1:15" x14ac:dyDescent="0.4">
      <c r="A139" s="173"/>
      <c r="B139" s="173"/>
      <c r="C139" s="174"/>
      <c r="D139" s="173"/>
      <c r="E139" s="174"/>
      <c r="F139" s="173"/>
      <c r="G139" s="173"/>
      <c r="H139" s="173"/>
      <c r="I139" s="173"/>
      <c r="J139" s="173"/>
      <c r="K139" s="173"/>
      <c r="L139" s="173"/>
      <c r="M139" s="173"/>
      <c r="N139" s="173"/>
      <c r="O139" s="173"/>
    </row>
    <row r="140" spans="1:15" x14ac:dyDescent="0.4">
      <c r="A140" s="173"/>
      <c r="B140" s="173"/>
      <c r="C140" s="174"/>
      <c r="D140" s="173"/>
      <c r="E140" s="174"/>
      <c r="F140" s="173"/>
      <c r="G140" s="173"/>
      <c r="H140" s="173"/>
      <c r="I140" s="173"/>
      <c r="J140" s="173"/>
      <c r="K140" s="173"/>
      <c r="L140" s="173"/>
      <c r="M140" s="173"/>
      <c r="N140" s="173"/>
      <c r="O140" s="173"/>
    </row>
    <row r="141" spans="1:15" x14ac:dyDescent="0.4">
      <c r="A141" s="173"/>
      <c r="B141" s="173"/>
      <c r="C141" s="174"/>
      <c r="D141" s="173"/>
      <c r="E141" s="174"/>
      <c r="F141" s="173"/>
      <c r="G141" s="173"/>
      <c r="H141" s="173"/>
      <c r="I141" s="173"/>
      <c r="J141" s="173"/>
      <c r="K141" s="173"/>
      <c r="L141" s="173"/>
      <c r="M141" s="173"/>
      <c r="N141" s="173"/>
      <c r="O141" s="173"/>
    </row>
    <row r="142" spans="1:15" x14ac:dyDescent="0.4">
      <c r="A142" s="173"/>
      <c r="B142" s="173"/>
      <c r="C142" s="174"/>
      <c r="D142" s="173"/>
      <c r="E142" s="174"/>
      <c r="F142" s="173"/>
      <c r="G142" s="173"/>
      <c r="H142" s="173"/>
      <c r="I142" s="173"/>
      <c r="J142" s="173"/>
      <c r="K142" s="173"/>
      <c r="L142" s="173"/>
      <c r="M142" s="173"/>
      <c r="N142" s="173"/>
      <c r="O142" s="173"/>
    </row>
    <row r="143" spans="1:15" x14ac:dyDescent="0.4">
      <c r="A143" s="173"/>
      <c r="B143" s="173"/>
      <c r="C143" s="174"/>
      <c r="D143" s="173"/>
      <c r="E143" s="174"/>
      <c r="F143" s="173"/>
      <c r="G143" s="173"/>
      <c r="H143" s="173"/>
      <c r="I143" s="173"/>
      <c r="J143" s="173"/>
      <c r="K143" s="173"/>
      <c r="L143" s="173"/>
      <c r="M143" s="173"/>
      <c r="N143" s="173"/>
      <c r="O143" s="173"/>
    </row>
    <row r="144" spans="1:15" x14ac:dyDescent="0.4">
      <c r="A144" s="173"/>
      <c r="B144" s="173"/>
      <c r="C144" s="174"/>
      <c r="D144" s="173"/>
      <c r="E144" s="174"/>
      <c r="F144" s="173"/>
      <c r="G144" s="173"/>
      <c r="H144" s="173"/>
      <c r="I144" s="173"/>
      <c r="J144" s="173"/>
      <c r="K144" s="173"/>
      <c r="L144" s="173"/>
      <c r="M144" s="173"/>
      <c r="N144" s="173"/>
      <c r="O144" s="173"/>
    </row>
    <row r="145" spans="1:15" x14ac:dyDescent="0.4">
      <c r="A145" s="173"/>
      <c r="B145" s="173"/>
      <c r="C145" s="174"/>
      <c r="D145" s="173"/>
      <c r="E145" s="174"/>
      <c r="F145" s="173"/>
      <c r="G145" s="173"/>
      <c r="H145" s="173"/>
      <c r="I145" s="173"/>
      <c r="J145" s="173"/>
      <c r="K145" s="173"/>
      <c r="L145" s="173"/>
      <c r="M145" s="173"/>
      <c r="N145" s="173"/>
      <c r="O145" s="173"/>
    </row>
    <row r="146" spans="1:15" x14ac:dyDescent="0.4">
      <c r="A146" s="173"/>
      <c r="B146" s="173"/>
      <c r="C146" s="174"/>
      <c r="D146" s="173"/>
      <c r="E146" s="174"/>
      <c r="F146" s="173"/>
      <c r="G146" s="173"/>
      <c r="H146" s="173"/>
      <c r="I146" s="173"/>
      <c r="J146" s="173"/>
      <c r="K146" s="173"/>
      <c r="L146" s="173"/>
      <c r="M146" s="173"/>
      <c r="N146" s="173"/>
      <c r="O146" s="173"/>
    </row>
    <row r="147" spans="1:15" x14ac:dyDescent="0.4">
      <c r="A147" s="173"/>
      <c r="B147" s="173"/>
      <c r="C147" s="174"/>
      <c r="D147" s="173"/>
      <c r="E147" s="174"/>
      <c r="F147" s="173"/>
      <c r="G147" s="173"/>
      <c r="H147" s="173"/>
      <c r="I147" s="173"/>
      <c r="J147" s="173"/>
      <c r="K147" s="173"/>
      <c r="L147" s="173"/>
      <c r="M147" s="173"/>
      <c r="N147" s="173"/>
      <c r="O147" s="173"/>
    </row>
    <row r="148" spans="1:15" x14ac:dyDescent="0.4">
      <c r="A148" s="173"/>
      <c r="B148" s="173"/>
      <c r="C148" s="174"/>
      <c r="D148" s="173"/>
      <c r="E148" s="174"/>
      <c r="F148" s="173"/>
      <c r="G148" s="173"/>
      <c r="H148" s="173"/>
      <c r="I148" s="173"/>
      <c r="J148" s="173"/>
      <c r="K148" s="173"/>
      <c r="L148" s="173"/>
      <c r="M148" s="173"/>
      <c r="N148" s="173"/>
      <c r="O148" s="173"/>
    </row>
    <row r="149" spans="1:15" x14ac:dyDescent="0.4">
      <c r="A149" s="173"/>
      <c r="B149" s="173"/>
      <c r="C149" s="174"/>
      <c r="D149" s="173"/>
      <c r="E149" s="174"/>
      <c r="F149" s="173"/>
      <c r="G149" s="173"/>
      <c r="H149" s="173"/>
      <c r="I149" s="173"/>
      <c r="J149" s="173"/>
      <c r="K149" s="173"/>
      <c r="L149" s="173"/>
      <c r="M149" s="173"/>
      <c r="N149" s="173"/>
      <c r="O149" s="173"/>
    </row>
    <row r="150" spans="1:15" x14ac:dyDescent="0.4">
      <c r="A150" s="173"/>
      <c r="B150" s="173"/>
      <c r="C150" s="174"/>
      <c r="D150" s="173"/>
      <c r="E150" s="174"/>
      <c r="F150" s="173"/>
      <c r="G150" s="173"/>
      <c r="H150" s="173"/>
      <c r="I150" s="173"/>
      <c r="J150" s="173"/>
      <c r="K150" s="173"/>
      <c r="L150" s="173"/>
      <c r="M150" s="173"/>
      <c r="N150" s="173"/>
      <c r="O150" s="173"/>
    </row>
    <row r="151" spans="1:15" x14ac:dyDescent="0.4">
      <c r="A151" s="173"/>
      <c r="B151" s="173"/>
      <c r="C151" s="174"/>
      <c r="D151" s="173"/>
      <c r="E151" s="174"/>
      <c r="F151" s="173"/>
      <c r="G151" s="173"/>
      <c r="H151" s="173"/>
      <c r="I151" s="173"/>
      <c r="J151" s="173"/>
      <c r="K151" s="173"/>
      <c r="L151" s="173"/>
      <c r="M151" s="173"/>
      <c r="N151" s="173"/>
      <c r="O151" s="173"/>
    </row>
    <row r="152" spans="1:15" x14ac:dyDescent="0.4">
      <c r="A152" s="173"/>
      <c r="B152" s="173"/>
      <c r="C152" s="174"/>
      <c r="D152" s="173"/>
      <c r="E152" s="174"/>
      <c r="F152" s="173"/>
      <c r="G152" s="173"/>
      <c r="H152" s="173"/>
      <c r="I152" s="173"/>
      <c r="J152" s="173"/>
      <c r="K152" s="173"/>
      <c r="L152" s="173"/>
      <c r="M152" s="173"/>
      <c r="N152" s="173"/>
      <c r="O152" s="173"/>
    </row>
    <row r="153" spans="1:15" x14ac:dyDescent="0.4">
      <c r="A153" s="173"/>
      <c r="B153" s="173"/>
      <c r="C153" s="174"/>
      <c r="D153" s="173"/>
      <c r="E153" s="174"/>
      <c r="F153" s="173"/>
      <c r="G153" s="173"/>
      <c r="H153" s="173"/>
      <c r="I153" s="173"/>
      <c r="J153" s="173"/>
      <c r="K153" s="173"/>
      <c r="L153" s="173"/>
      <c r="M153" s="173"/>
      <c r="N153" s="173"/>
      <c r="O153" s="173"/>
    </row>
    <row r="154" spans="1:15" x14ac:dyDescent="0.4">
      <c r="A154" s="173"/>
      <c r="B154" s="173"/>
      <c r="C154" s="174"/>
      <c r="D154" s="173"/>
      <c r="E154" s="174"/>
      <c r="F154" s="173"/>
      <c r="G154" s="173"/>
      <c r="H154" s="173"/>
      <c r="I154" s="173"/>
      <c r="J154" s="173"/>
      <c r="K154" s="173"/>
      <c r="L154" s="173"/>
      <c r="M154" s="173"/>
      <c r="N154" s="173"/>
      <c r="O154" s="173"/>
    </row>
    <row r="155" spans="1:15" x14ac:dyDescent="0.4">
      <c r="A155" s="173"/>
      <c r="B155" s="173"/>
      <c r="C155" s="174"/>
      <c r="D155" s="173"/>
      <c r="E155" s="174"/>
      <c r="F155" s="173"/>
      <c r="G155" s="173"/>
      <c r="H155" s="173"/>
      <c r="I155" s="173"/>
      <c r="J155" s="173"/>
      <c r="K155" s="173"/>
      <c r="L155" s="173"/>
      <c r="M155" s="173"/>
      <c r="N155" s="173"/>
      <c r="O155" s="173"/>
    </row>
  </sheetData>
  <sheetProtection algorithmName="SHA-512" hashValue="zZ+yq9Pikf1NDk96wRBIYrlbylwCm+3tw5DAeu+e19/T+DWl/51Gzfb6fM1n9i/ycdvFQBXJfA25TCdzfJnR7Q==" saltValue="GWGpUpauE4rkg9SP1bb8Mw==" spinCount="100000" sheet="1" objects="1" scenarios="1"/>
  <mergeCells count="13">
    <mergeCell ref="B9:B10"/>
    <mergeCell ref="C9:C10"/>
    <mergeCell ref="D9:D10"/>
    <mergeCell ref="C2:D2"/>
    <mergeCell ref="C3:D3"/>
    <mergeCell ref="C4:D4"/>
    <mergeCell ref="C5:D5"/>
    <mergeCell ref="E9:E10"/>
    <mergeCell ref="F2:G2"/>
    <mergeCell ref="F3:G3"/>
    <mergeCell ref="F9:F10"/>
    <mergeCell ref="C7:D7"/>
    <mergeCell ref="C6:D6"/>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B3:I20"/>
  <sheetViews>
    <sheetView workbookViewId="0"/>
  </sheetViews>
  <sheetFormatPr defaultRowHeight="18.75" x14ac:dyDescent="0.4"/>
  <cols>
    <col min="3" max="3" width="13.875" customWidth="1"/>
    <col min="4" max="4" width="33.875" bestFit="1" customWidth="1"/>
    <col min="5" max="5" width="11" bestFit="1" customWidth="1"/>
    <col min="6" max="6" width="14.25" bestFit="1" customWidth="1"/>
    <col min="7" max="7" width="12.625" customWidth="1"/>
    <col min="8" max="8" width="30.75" customWidth="1"/>
  </cols>
  <sheetData>
    <row r="3" spans="2:9" x14ac:dyDescent="0.4">
      <c r="B3" s="2" t="s">
        <v>48</v>
      </c>
      <c r="C3" t="s">
        <v>159</v>
      </c>
      <c r="D3" s="5" t="s">
        <v>51</v>
      </c>
      <c r="E3" t="s">
        <v>157</v>
      </c>
      <c r="F3" t="s">
        <v>155</v>
      </c>
      <c r="G3" t="s">
        <v>147</v>
      </c>
      <c r="H3" t="s">
        <v>218</v>
      </c>
      <c r="I3" t="s">
        <v>228</v>
      </c>
    </row>
    <row r="4" spans="2:9" x14ac:dyDescent="0.4">
      <c r="B4" t="s">
        <v>165</v>
      </c>
      <c r="C4" t="s">
        <v>160</v>
      </c>
      <c r="D4" s="5" t="s">
        <v>52</v>
      </c>
      <c r="E4" t="s">
        <v>196</v>
      </c>
      <c r="F4" s="56">
        <f>DATE(YEAR(②第１号様式の１!$AV$25)-1,MONTH(②第１号様式の１!$AV$25),DAY(②第１号様式の１!$AV$25)+1)</f>
        <v>44653</v>
      </c>
      <c r="G4" t="s">
        <v>33</v>
      </c>
      <c r="H4" t="s">
        <v>224</v>
      </c>
      <c r="I4" t="s">
        <v>229</v>
      </c>
    </row>
    <row r="5" spans="2:9" x14ac:dyDescent="0.4">
      <c r="C5" t="s">
        <v>161</v>
      </c>
      <c r="D5" s="5" t="s">
        <v>53</v>
      </c>
      <c r="E5" t="s">
        <v>193</v>
      </c>
      <c r="F5" t="s">
        <v>156</v>
      </c>
      <c r="G5" t="s">
        <v>163</v>
      </c>
      <c r="H5" t="s">
        <v>225</v>
      </c>
      <c r="I5" t="s">
        <v>230</v>
      </c>
    </row>
    <row r="6" spans="2:9" x14ac:dyDescent="0.4">
      <c r="C6" t="s">
        <v>162</v>
      </c>
      <c r="D6" s="5" t="s">
        <v>54</v>
      </c>
      <c r="E6" t="s">
        <v>194</v>
      </c>
      <c r="F6" s="56">
        <f>(②第１号様式の１!$AV$25)</f>
        <v>45017</v>
      </c>
      <c r="G6" t="s">
        <v>167</v>
      </c>
      <c r="H6" t="s">
        <v>226</v>
      </c>
      <c r="I6" t="s">
        <v>231</v>
      </c>
    </row>
    <row r="7" spans="2:9" x14ac:dyDescent="0.4">
      <c r="C7" t="s">
        <v>175</v>
      </c>
      <c r="D7" s="5" t="s">
        <v>49</v>
      </c>
      <c r="E7" t="s">
        <v>158</v>
      </c>
      <c r="G7" t="s">
        <v>168</v>
      </c>
      <c r="H7" t="s">
        <v>227</v>
      </c>
      <c r="I7" t="s">
        <v>232</v>
      </c>
    </row>
    <row r="8" spans="2:9" x14ac:dyDescent="0.4">
      <c r="D8" s="5" t="s">
        <v>55</v>
      </c>
      <c r="G8" t="s">
        <v>158</v>
      </c>
      <c r="H8" t="s">
        <v>219</v>
      </c>
      <c r="I8" t="s">
        <v>233</v>
      </c>
    </row>
    <row r="9" spans="2:9" x14ac:dyDescent="0.4">
      <c r="D9" s="5" t="s">
        <v>56</v>
      </c>
      <c r="H9" t="s">
        <v>220</v>
      </c>
      <c r="I9" t="s">
        <v>234</v>
      </c>
    </row>
    <row r="10" spans="2:9" x14ac:dyDescent="0.4">
      <c r="D10" s="5" t="s">
        <v>57</v>
      </c>
      <c r="H10" t="s">
        <v>221</v>
      </c>
      <c r="I10" t="s">
        <v>235</v>
      </c>
    </row>
    <row r="11" spans="2:9" x14ac:dyDescent="0.4">
      <c r="D11" s="5" t="s">
        <v>58</v>
      </c>
      <c r="H11" t="s">
        <v>222</v>
      </c>
      <c r="I11" t="s">
        <v>236</v>
      </c>
    </row>
    <row r="12" spans="2:9" x14ac:dyDescent="0.4">
      <c r="D12" s="5" t="s">
        <v>59</v>
      </c>
      <c r="H12" t="s">
        <v>223</v>
      </c>
      <c r="I12" t="s">
        <v>237</v>
      </c>
    </row>
    <row r="13" spans="2:9" x14ac:dyDescent="0.4">
      <c r="D13" s="5" t="s">
        <v>60</v>
      </c>
      <c r="I13" t="s">
        <v>238</v>
      </c>
    </row>
    <row r="14" spans="2:9" x14ac:dyDescent="0.4">
      <c r="D14" s="5" t="s">
        <v>61</v>
      </c>
      <c r="I14" t="s">
        <v>239</v>
      </c>
    </row>
    <row r="15" spans="2:9" x14ac:dyDescent="0.4">
      <c r="D15" s="5" t="s">
        <v>62</v>
      </c>
      <c r="I15" t="s">
        <v>240</v>
      </c>
    </row>
    <row r="16" spans="2:9" x14ac:dyDescent="0.4">
      <c r="D16" s="5" t="s">
        <v>50</v>
      </c>
      <c r="I16" t="s">
        <v>241</v>
      </c>
    </row>
    <row r="17" spans="9:9" x14ac:dyDescent="0.4">
      <c r="I17" t="s">
        <v>242</v>
      </c>
    </row>
    <row r="18" spans="9:9" x14ac:dyDescent="0.4">
      <c r="I18" t="s">
        <v>243</v>
      </c>
    </row>
    <row r="19" spans="9:9" x14ac:dyDescent="0.4">
      <c r="I19" t="s">
        <v>244</v>
      </c>
    </row>
    <row r="20" spans="9:9" x14ac:dyDescent="0.4">
      <c r="I20" t="s">
        <v>245</v>
      </c>
    </row>
  </sheetData>
  <sheetProtection algorithmName="SHA-512" hashValue="Yn8l/cvbOhki2xl7TqNOu5rpGMw4pBsniVMGu1ydy9wNvEvG0xnY8ua1i6Jzq1zw38oT904IAje4K9p9d6z3Ew==" saltValue="ZW4jUUGi+ynaoD8QJqOYzg==" spinCount="100000" sheet="1" objects="1" scenarios="1"/>
  <phoneticPr fontId="4"/>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90"/>
  <sheetViews>
    <sheetView tabSelected="1" zoomScaleNormal="100" workbookViewId="0">
      <pane xSplit="2" ySplit="10" topLeftCell="C11" activePane="bottomRight" state="frozen"/>
      <selection activeCell="B11" sqref="B11"/>
      <selection pane="topRight" activeCell="B11" sqref="B11"/>
      <selection pane="bottomLeft" activeCell="B11" sqref="B11"/>
      <selection pane="bottomRight"/>
    </sheetView>
  </sheetViews>
  <sheetFormatPr defaultRowHeight="18.75" x14ac:dyDescent="0.4"/>
  <cols>
    <col min="1" max="1" width="3.5" style="97" customWidth="1"/>
    <col min="2" max="2" width="15.125" style="97" customWidth="1"/>
    <col min="3" max="3" width="14.25" style="103" customWidth="1"/>
    <col min="4" max="4" width="15" style="100" customWidth="1"/>
    <col min="5" max="5" width="11.125" style="103" customWidth="1"/>
    <col min="6" max="6" width="11.125" style="97" customWidth="1"/>
    <col min="7" max="7" width="15.125" style="97" customWidth="1"/>
    <col min="8" max="8" width="14.875" style="100" customWidth="1"/>
    <col min="9" max="10" width="9" style="100" customWidth="1"/>
    <col min="11" max="11" width="10.125" style="100" customWidth="1"/>
    <col min="12" max="12" width="15" style="100" customWidth="1"/>
    <col min="13" max="13" width="8.125" style="100" customWidth="1"/>
    <col min="14" max="14" width="12.875" style="100" customWidth="1"/>
    <col min="15" max="15" width="11.125" style="97" customWidth="1"/>
    <col min="16" max="19" width="9" style="97"/>
    <col min="20" max="26" width="9" style="97" customWidth="1"/>
    <col min="27" max="27" width="9" style="97" hidden="1" customWidth="1"/>
    <col min="28" max="33" width="9" style="100" hidden="1" customWidth="1"/>
    <col min="34" max="34" width="9" style="100" customWidth="1"/>
    <col min="35" max="35" width="9" style="97" customWidth="1"/>
    <col min="36" max="16384" width="9" style="97"/>
  </cols>
  <sheetData>
    <row r="1" spans="1:34" ht="11.25" customHeight="1" x14ac:dyDescent="0.4">
      <c r="A1" s="105"/>
      <c r="B1" s="105"/>
      <c r="C1" s="106"/>
      <c r="D1" s="105"/>
      <c r="E1" s="105"/>
      <c r="F1" s="105"/>
      <c r="G1" s="105"/>
      <c r="H1" s="107"/>
      <c r="I1" s="107"/>
      <c r="J1" s="107"/>
      <c r="K1" s="107"/>
      <c r="L1" s="107"/>
      <c r="M1" s="107"/>
      <c r="N1" s="107"/>
      <c r="O1" s="105"/>
      <c r="P1" s="105"/>
    </row>
    <row r="2" spans="1:34" ht="18.75" customHeight="1" x14ac:dyDescent="0.4">
      <c r="A2" s="98" t="s">
        <v>29</v>
      </c>
      <c r="B2" s="99"/>
      <c r="C2" s="194"/>
      <c r="D2" s="195"/>
      <c r="E2" s="106"/>
      <c r="F2" s="202" t="s">
        <v>30</v>
      </c>
      <c r="G2" s="203"/>
      <c r="H2" s="4"/>
      <c r="I2" s="107"/>
      <c r="J2" s="107"/>
      <c r="K2" s="107"/>
      <c r="L2" s="107"/>
      <c r="M2" s="107"/>
      <c r="N2" s="108"/>
      <c r="O2" s="105"/>
      <c r="P2" s="105"/>
      <c r="AH2" s="97"/>
    </row>
    <row r="3" spans="1:34" ht="18.75" customHeight="1" x14ac:dyDescent="0.4">
      <c r="A3" s="98" t="s">
        <v>2</v>
      </c>
      <c r="B3" s="99"/>
      <c r="C3" s="194"/>
      <c r="D3" s="195"/>
      <c r="E3" s="105"/>
      <c r="F3" s="202" t="s">
        <v>31</v>
      </c>
      <c r="G3" s="203"/>
      <c r="H3" s="4"/>
      <c r="I3" s="107"/>
      <c r="J3" s="107"/>
      <c r="K3" s="107"/>
      <c r="L3" s="107"/>
      <c r="M3" s="107"/>
      <c r="N3" s="108"/>
      <c r="O3" s="105"/>
      <c r="P3" s="105"/>
      <c r="AH3" s="97"/>
    </row>
    <row r="4" spans="1:34" ht="18.75" customHeight="1" x14ac:dyDescent="0.4">
      <c r="A4" s="98" t="s">
        <v>3</v>
      </c>
      <c r="B4" s="99"/>
      <c r="C4" s="196"/>
      <c r="D4" s="197"/>
      <c r="E4" s="105"/>
      <c r="F4" s="105"/>
      <c r="G4" s="105"/>
      <c r="H4" s="107"/>
      <c r="I4" s="107"/>
      <c r="J4" s="107"/>
      <c r="K4" s="107"/>
      <c r="L4" s="107"/>
      <c r="M4" s="107"/>
      <c r="N4" s="107"/>
      <c r="O4" s="108"/>
      <c r="P4" s="105"/>
    </row>
    <row r="5" spans="1:34" ht="18.75" customHeight="1" x14ac:dyDescent="0.4">
      <c r="A5" s="98" t="s">
        <v>5</v>
      </c>
      <c r="B5" s="99"/>
      <c r="C5" s="198"/>
      <c r="D5" s="199"/>
      <c r="E5" s="106"/>
      <c r="F5" s="105"/>
      <c r="G5" s="105"/>
      <c r="H5" s="107"/>
      <c r="I5" s="107"/>
      <c r="J5" s="107"/>
      <c r="K5" s="107"/>
      <c r="L5" s="107"/>
      <c r="M5" s="107"/>
      <c r="N5" s="107"/>
      <c r="O5" s="108"/>
      <c r="P5" s="105"/>
    </row>
    <row r="6" spans="1:34" ht="18.75" customHeight="1" x14ac:dyDescent="0.4">
      <c r="A6" s="98" t="s">
        <v>186</v>
      </c>
      <c r="B6" s="99"/>
      <c r="C6" s="198"/>
      <c r="D6" s="199"/>
      <c r="E6" s="105"/>
      <c r="F6" s="105"/>
      <c r="G6" s="105"/>
      <c r="H6" s="107"/>
      <c r="I6" s="107"/>
      <c r="J6" s="107"/>
      <c r="K6" s="107"/>
      <c r="L6" s="107"/>
      <c r="M6" s="192"/>
      <c r="N6" s="107"/>
      <c r="O6" s="108"/>
      <c r="P6" s="105"/>
    </row>
    <row r="7" spans="1:34" ht="18.75" customHeight="1" x14ac:dyDescent="0.4">
      <c r="A7" s="98" t="s">
        <v>187</v>
      </c>
      <c r="B7" s="109"/>
      <c r="C7" s="204"/>
      <c r="D7" s="205"/>
      <c r="E7" s="106"/>
      <c r="F7" s="105"/>
      <c r="G7" s="105"/>
      <c r="H7" s="107"/>
      <c r="I7" s="107"/>
      <c r="J7" s="107"/>
      <c r="K7" s="107"/>
      <c r="L7" s="107"/>
      <c r="M7" s="107"/>
      <c r="N7" s="107"/>
      <c r="O7" s="105"/>
      <c r="P7" s="105"/>
    </row>
    <row r="8" spans="1:34" ht="18.75" customHeight="1" x14ac:dyDescent="0.4">
      <c r="A8" s="105"/>
      <c r="B8" s="105"/>
      <c r="C8" s="106"/>
      <c r="D8" s="107"/>
      <c r="E8" s="106"/>
      <c r="F8" s="105"/>
      <c r="G8" s="105"/>
      <c r="H8" s="107"/>
      <c r="I8" s="107"/>
      <c r="J8" s="107"/>
      <c r="K8" s="107"/>
      <c r="L8" s="107"/>
      <c r="M8" s="107"/>
      <c r="N8" s="107"/>
      <c r="O8" s="105"/>
      <c r="P8" s="105"/>
    </row>
    <row r="9" spans="1:34" s="100" customFormat="1" ht="18.75" customHeight="1" x14ac:dyDescent="0.4">
      <c r="A9" s="110"/>
      <c r="B9" s="206" t="s">
        <v>166</v>
      </c>
      <c r="C9" s="206" t="s">
        <v>33</v>
      </c>
      <c r="D9" s="208" t="s">
        <v>195</v>
      </c>
      <c r="E9" s="200" t="s">
        <v>35</v>
      </c>
      <c r="F9" s="200" t="s">
        <v>36</v>
      </c>
      <c r="G9" s="212" t="s">
        <v>39</v>
      </c>
      <c r="H9" s="213"/>
      <c r="I9" s="213"/>
      <c r="J9" s="213"/>
      <c r="K9" s="214"/>
      <c r="L9" s="200" t="s">
        <v>40</v>
      </c>
      <c r="M9" s="206" t="s">
        <v>41</v>
      </c>
      <c r="N9" s="210" t="s">
        <v>248</v>
      </c>
      <c r="O9" s="107"/>
      <c r="P9" s="107"/>
      <c r="AA9" s="100" t="s">
        <v>42</v>
      </c>
      <c r="AC9" s="100" t="s">
        <v>43</v>
      </c>
      <c r="AF9" s="100" t="s">
        <v>41</v>
      </c>
    </row>
    <row r="10" spans="1:34" s="100" customFormat="1" ht="30" customHeight="1" x14ac:dyDescent="0.4">
      <c r="A10" s="111"/>
      <c r="B10" s="207"/>
      <c r="C10" s="207"/>
      <c r="D10" s="209"/>
      <c r="E10" s="201"/>
      <c r="F10" s="201"/>
      <c r="G10" s="112" t="s">
        <v>44</v>
      </c>
      <c r="H10" s="112" t="s">
        <v>45</v>
      </c>
      <c r="I10" s="112" t="s">
        <v>163</v>
      </c>
      <c r="J10" s="112" t="s">
        <v>164</v>
      </c>
      <c r="K10" s="113" t="s">
        <v>251</v>
      </c>
      <c r="L10" s="201"/>
      <c r="M10" s="207"/>
      <c r="N10" s="211"/>
      <c r="O10" s="107"/>
      <c r="P10" s="107"/>
      <c r="AA10" s="100" t="s">
        <v>46</v>
      </c>
      <c r="AB10" s="100" t="s">
        <v>47</v>
      </c>
      <c r="AC10" s="100" t="s">
        <v>190</v>
      </c>
      <c r="AD10" s="100" t="s">
        <v>191</v>
      </c>
      <c r="AE10" s="100" t="s">
        <v>192</v>
      </c>
      <c r="AF10" s="100" t="s">
        <v>46</v>
      </c>
      <c r="AG10" s="100" t="s">
        <v>47</v>
      </c>
    </row>
    <row r="11" spans="1:34" ht="18.75" customHeight="1" x14ac:dyDescent="0.4">
      <c r="A11" s="101">
        <v>1</v>
      </c>
      <c r="B11" s="60"/>
      <c r="C11" s="59"/>
      <c r="D11" s="62"/>
      <c r="E11" s="59"/>
      <c r="F11" s="59"/>
      <c r="G11" s="59"/>
      <c r="H11" s="59"/>
      <c r="I11" s="4"/>
      <c r="J11" s="4"/>
      <c r="K11" s="4"/>
      <c r="L11" s="61"/>
      <c r="M11" s="104" t="str">
        <f>IF(AND(B11&lt;&gt;"",D11&lt;&gt;"",D11&gt;=マスタ!$F$4),"〇","　")</f>
        <v>　</v>
      </c>
      <c r="N11" s="59"/>
      <c r="O11" s="105"/>
      <c r="P11" s="105"/>
      <c r="AA11" s="100">
        <f t="shared" ref="AA11:AA42" si="0">IF(AND(B11&lt;&gt;"",I11&lt;&gt;"〇",J11&lt;&gt;"〇",K11&lt;&gt;"〇"),1,0)</f>
        <v>0</v>
      </c>
      <c r="AB11" s="100">
        <f>IF(AA11=1,SUM(AA$11:AA11),0)</f>
        <v>0</v>
      </c>
      <c r="AC11" s="100">
        <f>IF(OR($I11="〇",$J11="〇",$K11="〇"),1,0)</f>
        <v>0</v>
      </c>
      <c r="AD11" s="100">
        <f>IF(AND(G11&lt;&gt;"",$I11&lt;&gt;"〇",$J11&lt;&gt;"〇",$K11&lt;&gt;"〇"),COUNTIF($AC$11:$AC11,"&gt;0")+1,0)</f>
        <v>0</v>
      </c>
      <c r="AE11" s="100">
        <f>IF(AND(H11&lt;&gt;"",$I11&lt;&gt;"〇",$J11&lt;&gt;"〇",$K11&lt;&gt;"〇"),COUNTIF($AC$11:$AD11,"&gt;0")+1,0)</f>
        <v>0</v>
      </c>
      <c r="AF11" s="100">
        <f>IF(M11="〇",1,0)</f>
        <v>0</v>
      </c>
      <c r="AG11" s="100">
        <f>IF(AF11=1,SUM(AF$11:AF11),0)</f>
        <v>0</v>
      </c>
      <c r="AH11" s="97"/>
    </row>
    <row r="12" spans="1:34" ht="18.75" customHeight="1" x14ac:dyDescent="0.4">
      <c r="A12" s="101">
        <v>2</v>
      </c>
      <c r="B12" s="60"/>
      <c r="C12" s="59"/>
      <c r="D12" s="62"/>
      <c r="E12" s="59"/>
      <c r="F12" s="59"/>
      <c r="G12" s="59"/>
      <c r="H12" s="59"/>
      <c r="I12" s="4"/>
      <c r="J12" s="4"/>
      <c r="K12" s="4"/>
      <c r="L12" s="61"/>
      <c r="M12" s="104" t="str">
        <f>IF(AND(B12&lt;&gt;"",D12&lt;&gt;"",D12&gt;=マスタ!$F$4),"〇","　")</f>
        <v>　</v>
      </c>
      <c r="N12" s="59"/>
      <c r="O12" s="105"/>
      <c r="P12" s="105"/>
      <c r="AA12" s="100">
        <f t="shared" si="0"/>
        <v>0</v>
      </c>
      <c r="AB12" s="100">
        <f>IF(AA12=1,SUM(AA$11:AA12),0)</f>
        <v>0</v>
      </c>
      <c r="AC12" s="100">
        <f>IF(OR($I12="〇",$J12="〇",$K12="〇"),COUNTIF($AC$11:$AE11,"&gt;0")+1,0)</f>
        <v>0</v>
      </c>
      <c r="AD12" s="100">
        <f>IF(AND(G12&lt;&gt;"",$I12&lt;&gt;"〇",$J12&lt;&gt;"〇",$K12&lt;&gt;"〇"),COUNTIF($AC$11:$AE11,"&gt;0")+COUNTIF($AC12:$AC12,"&gt;0")+1,0)</f>
        <v>0</v>
      </c>
      <c r="AE12" s="100">
        <f>IF(AND(H12&lt;&gt;"",$I12&lt;&gt;"〇",$J12&lt;&gt;"〇",$K12&lt;&gt;"〇"),COUNTIF($AC$11:$AE11,"&gt;0")+COUNTIF($AC12:$AD12,"&gt;0")+1,0)</f>
        <v>0</v>
      </c>
      <c r="AF12" s="100">
        <f t="shared" ref="AF12:AF58" si="1">IF(M12="〇",1,0)</f>
        <v>0</v>
      </c>
      <c r="AG12" s="100">
        <f>IF(AF12=1,SUM(AF$11:AF12),0)</f>
        <v>0</v>
      </c>
      <c r="AH12" s="97"/>
    </row>
    <row r="13" spans="1:34" ht="18.75" customHeight="1" x14ac:dyDescent="0.4">
      <c r="A13" s="101">
        <v>3</v>
      </c>
      <c r="B13" s="60"/>
      <c r="C13" s="59"/>
      <c r="D13" s="62"/>
      <c r="E13" s="59"/>
      <c r="F13" s="59"/>
      <c r="G13" s="59"/>
      <c r="H13" s="59"/>
      <c r="I13" s="4"/>
      <c r="J13" s="4"/>
      <c r="K13" s="4"/>
      <c r="L13" s="61"/>
      <c r="M13" s="104" t="str">
        <f>IF(AND(B13&lt;&gt;"",D13&lt;&gt;"",D13&gt;=マスタ!$F$4),"〇","　")</f>
        <v>　</v>
      </c>
      <c r="N13" s="59"/>
      <c r="O13" s="105"/>
      <c r="P13" s="105"/>
      <c r="AA13" s="100">
        <f t="shared" si="0"/>
        <v>0</v>
      </c>
      <c r="AB13" s="100">
        <f>IF(AA13=1,SUM(AA$11:AA13),0)</f>
        <v>0</v>
      </c>
      <c r="AC13" s="100">
        <f>IF(OR($I13="〇",$J13="〇",$K13="〇"),COUNTIF($AC$11:$AE12,"&gt;0")+1,0)</f>
        <v>0</v>
      </c>
      <c r="AD13" s="100">
        <f>IF(AND(G13&lt;&gt;"",$I13&lt;&gt;"〇",$J13&lt;&gt;"〇",$K13&lt;&gt;"〇"),COUNTIF($AC$11:$AE12,"&gt;0")+COUNTIF($AC13:$AC13,"&gt;0")+1,0)</f>
        <v>0</v>
      </c>
      <c r="AE13" s="100">
        <f>IF(AND(H13&lt;&gt;"",$I13&lt;&gt;"〇",$J13&lt;&gt;"〇",$K13&lt;&gt;"〇"),COUNTIF($AC$11:$AE12,"&gt;0")+COUNTIF($AC13:$AD13,"&gt;0")+1,0)</f>
        <v>0</v>
      </c>
      <c r="AF13" s="100">
        <f t="shared" si="1"/>
        <v>0</v>
      </c>
      <c r="AG13" s="100">
        <f>IF(AF13=1,SUM(AF$11:AF13),0)</f>
        <v>0</v>
      </c>
      <c r="AH13" s="97"/>
    </row>
    <row r="14" spans="1:34" ht="18.75" customHeight="1" x14ac:dyDescent="0.4">
      <c r="A14" s="101">
        <v>4</v>
      </c>
      <c r="B14" s="60"/>
      <c r="C14" s="186"/>
      <c r="D14" s="62"/>
      <c r="E14" s="59"/>
      <c r="F14" s="59"/>
      <c r="G14" s="59"/>
      <c r="H14" s="96"/>
      <c r="I14" s="4"/>
      <c r="J14" s="4"/>
      <c r="K14" s="4"/>
      <c r="L14" s="61"/>
      <c r="M14" s="104" t="str">
        <f>IF(AND(B14&lt;&gt;"",D14&lt;&gt;"",D14&gt;=マスタ!$F$4),"〇","　")</f>
        <v>　</v>
      </c>
      <c r="N14" s="59"/>
      <c r="O14" s="115"/>
      <c r="P14" s="105"/>
      <c r="AA14" s="100">
        <f t="shared" si="0"/>
        <v>0</v>
      </c>
      <c r="AB14" s="100">
        <f>IF(AA14=1,SUM(AA$11:AA14),0)</f>
        <v>0</v>
      </c>
      <c r="AC14" s="100">
        <f>IF(OR($I14="〇",$J14="〇",$K14="〇"),COUNTIF($AC$11:$AE13,"&gt;0")+1,0)</f>
        <v>0</v>
      </c>
      <c r="AD14" s="100">
        <f>IF(AND(G14&lt;&gt;"",$I14&lt;&gt;"〇",$J14&lt;&gt;"〇",$K14&lt;&gt;"〇"),COUNTIF($AC$11:$AE13,"&gt;0")+COUNTIF($AC14:$AC14,"&gt;0")+1,0)</f>
        <v>0</v>
      </c>
      <c r="AE14" s="100">
        <f>IF(AND(H14&lt;&gt;"",$I14&lt;&gt;"〇",$J14&lt;&gt;"〇",$K14&lt;&gt;"〇"),COUNTIF($AC$11:$AE13,"&gt;0")+COUNTIF($AC14:$AD14,"&gt;0")+1,0)</f>
        <v>0</v>
      </c>
      <c r="AF14" s="100">
        <f t="shared" si="1"/>
        <v>0</v>
      </c>
      <c r="AG14" s="100">
        <f>IF(AF14=1,SUM(AF$11:AF14),0)</f>
        <v>0</v>
      </c>
      <c r="AH14" s="97"/>
    </row>
    <row r="15" spans="1:34" ht="18.75" customHeight="1" x14ac:dyDescent="0.4">
      <c r="A15" s="101">
        <v>5</v>
      </c>
      <c r="B15" s="60"/>
      <c r="C15" s="59"/>
      <c r="D15" s="62"/>
      <c r="E15" s="59"/>
      <c r="F15" s="59"/>
      <c r="G15" s="59"/>
      <c r="H15" s="59"/>
      <c r="I15" s="4"/>
      <c r="J15" s="4"/>
      <c r="K15" s="4"/>
      <c r="L15" s="61"/>
      <c r="M15" s="104" t="str">
        <f>IF(AND(B15&lt;&gt;"",D15&lt;&gt;"",D15&gt;=マスタ!$F$4),"〇","　")</f>
        <v>　</v>
      </c>
      <c r="N15" s="59"/>
      <c r="O15" s="116"/>
      <c r="P15" s="105"/>
      <c r="AA15" s="100">
        <f t="shared" si="0"/>
        <v>0</v>
      </c>
      <c r="AB15" s="100">
        <f>IF(AA15=1,SUM(AA$11:AA15),0)</f>
        <v>0</v>
      </c>
      <c r="AC15" s="100">
        <f>IF(OR($I15="〇",$J15="〇",$K15="〇"),COUNTIF($AC$11:$AE14,"&gt;0")+1,0)</f>
        <v>0</v>
      </c>
      <c r="AD15" s="100">
        <f>IF(AND(G15&lt;&gt;"",$I15&lt;&gt;"〇",$J15&lt;&gt;"〇",$K15&lt;&gt;"〇"),COUNTIF($AC$11:$AE14,"&gt;0")+COUNTIF($AC15:$AC15,"&gt;0")+1,0)</f>
        <v>0</v>
      </c>
      <c r="AE15" s="100">
        <f>IF(AND(H15&lt;&gt;"",$I15&lt;&gt;"〇",$J15&lt;&gt;"〇",$K15&lt;&gt;"〇"),COUNTIF($AC$11:$AE14,"&gt;0")+COUNTIF($AC15:$AD15,"&gt;0")+1,0)</f>
        <v>0</v>
      </c>
      <c r="AF15" s="100">
        <f t="shared" si="1"/>
        <v>0</v>
      </c>
      <c r="AG15" s="100">
        <f>IF(AF15=1,SUM(AF$11:AF15),0)</f>
        <v>0</v>
      </c>
      <c r="AH15" s="97"/>
    </row>
    <row r="16" spans="1:34" ht="18.75" customHeight="1" x14ac:dyDescent="0.4">
      <c r="A16" s="101">
        <v>6</v>
      </c>
      <c r="B16" s="60"/>
      <c r="C16" s="59"/>
      <c r="D16" s="62"/>
      <c r="E16" s="59"/>
      <c r="F16" s="59"/>
      <c r="G16" s="59"/>
      <c r="H16" s="59"/>
      <c r="I16" s="4"/>
      <c r="J16" s="4"/>
      <c r="K16" s="4"/>
      <c r="L16" s="61"/>
      <c r="M16" s="104" t="str">
        <f>IF(AND(B16&lt;&gt;"",D16&lt;&gt;"",D16&gt;=マスタ!$F$4),"〇","　")</f>
        <v>　</v>
      </c>
      <c r="N16" s="96"/>
      <c r="O16" s="116"/>
      <c r="P16" s="105"/>
      <c r="AA16" s="100">
        <f t="shared" si="0"/>
        <v>0</v>
      </c>
      <c r="AB16" s="100">
        <f>IF(AA16=1,SUM(AA$11:AA16),0)</f>
        <v>0</v>
      </c>
      <c r="AC16" s="100">
        <f>IF(OR($I16="〇",$J16="〇",$K16="〇"),COUNTIF($AC$11:$AE15,"&gt;0")+1,0)</f>
        <v>0</v>
      </c>
      <c r="AD16" s="100">
        <f>IF(AND(G16&lt;&gt;"",$I16&lt;&gt;"〇",$J16&lt;&gt;"〇",$K16&lt;&gt;"〇"),COUNTIF($AC$11:$AE15,"&gt;0")+COUNTIF($AC16:$AC16,"&gt;0")+1,0)</f>
        <v>0</v>
      </c>
      <c r="AE16" s="100">
        <f>IF(AND(H16&lt;&gt;"",$I16&lt;&gt;"〇",$J16&lt;&gt;"〇",$K16&lt;&gt;"〇"),COUNTIF($AC$11:$AE15,"&gt;0")+COUNTIF($AC16:$AD16,"&gt;0")+1,0)</f>
        <v>0</v>
      </c>
      <c r="AF16" s="100">
        <f t="shared" si="1"/>
        <v>0</v>
      </c>
      <c r="AG16" s="100">
        <f>IF(AF16=1,SUM(AF$11:AF16),0)</f>
        <v>0</v>
      </c>
      <c r="AH16" s="97"/>
    </row>
    <row r="17" spans="1:34" ht="18.75" customHeight="1" x14ac:dyDescent="0.4">
      <c r="A17" s="101">
        <v>7</v>
      </c>
      <c r="B17" s="60"/>
      <c r="C17" s="59"/>
      <c r="D17" s="62"/>
      <c r="E17" s="59"/>
      <c r="F17" s="59"/>
      <c r="G17" s="59"/>
      <c r="H17" s="59"/>
      <c r="I17" s="4"/>
      <c r="J17" s="4"/>
      <c r="K17" s="4"/>
      <c r="L17" s="61"/>
      <c r="M17" s="104" t="str">
        <f>IF(AND(B17&lt;&gt;"",D17&lt;&gt;"",D17&gt;=マスタ!$F$4),"〇","　")</f>
        <v>　</v>
      </c>
      <c r="N17" s="59"/>
      <c r="O17" s="116"/>
      <c r="P17" s="105"/>
      <c r="AA17" s="100">
        <f t="shared" si="0"/>
        <v>0</v>
      </c>
      <c r="AB17" s="100">
        <f>IF(AA17=1,SUM(AA$11:AA17),0)</f>
        <v>0</v>
      </c>
      <c r="AC17" s="100">
        <f>IF(OR($I17="〇",$J17="〇",$K17="〇"),COUNTIF($AC$11:$AE16,"&gt;0")+1,0)</f>
        <v>0</v>
      </c>
      <c r="AD17" s="100">
        <f>IF(AND(G17&lt;&gt;"",$I17&lt;&gt;"〇",$J17&lt;&gt;"〇",$K17&lt;&gt;"〇"),COUNTIF($AC$11:$AE16,"&gt;0")+COUNTIF($AC17:$AC17,"&gt;0")+1,0)</f>
        <v>0</v>
      </c>
      <c r="AE17" s="100">
        <f>IF(AND(H17&lt;&gt;"",$I17&lt;&gt;"〇",$J17&lt;&gt;"〇",$K17&lt;&gt;"〇"),COUNTIF($AC$11:$AE16,"&gt;0")+COUNTIF($AC17:$AD17,"&gt;0")+1,0)</f>
        <v>0</v>
      </c>
      <c r="AF17" s="100">
        <f t="shared" si="1"/>
        <v>0</v>
      </c>
      <c r="AG17" s="100">
        <f>IF(AF17=1,SUM(AF$11:AF17),0)</f>
        <v>0</v>
      </c>
      <c r="AH17" s="97"/>
    </row>
    <row r="18" spans="1:34" ht="18.75" customHeight="1" x14ac:dyDescent="0.4">
      <c r="A18" s="101">
        <v>8</v>
      </c>
      <c r="B18" s="60"/>
      <c r="C18" s="59"/>
      <c r="D18" s="62"/>
      <c r="E18" s="59"/>
      <c r="F18" s="59"/>
      <c r="G18" s="59"/>
      <c r="H18" s="59"/>
      <c r="I18" s="4"/>
      <c r="J18" s="4"/>
      <c r="K18" s="4"/>
      <c r="L18" s="61"/>
      <c r="M18" s="104" t="str">
        <f>IF(AND(B18&lt;&gt;"",D18&lt;&gt;"",D18&gt;=マスタ!$F$4),"〇","　")</f>
        <v>　</v>
      </c>
      <c r="N18" s="59"/>
      <c r="O18" s="116"/>
      <c r="P18" s="105"/>
      <c r="AA18" s="100">
        <f t="shared" si="0"/>
        <v>0</v>
      </c>
      <c r="AB18" s="100">
        <f>IF(AA18=1,SUM(AA$11:AA18),0)</f>
        <v>0</v>
      </c>
      <c r="AC18" s="100">
        <f>IF(OR($I18="〇",$J18="〇",$K18="〇"),COUNTIF($AC$11:$AE17,"&gt;0")+1,0)</f>
        <v>0</v>
      </c>
      <c r="AD18" s="100">
        <f>IF(AND(G18&lt;&gt;"",$I18&lt;&gt;"〇",$J18&lt;&gt;"〇",$K18&lt;&gt;"〇"),COUNTIF($AC$11:$AE17,"&gt;0")+COUNTIF($AC18:$AC18,"&gt;0")+1,0)</f>
        <v>0</v>
      </c>
      <c r="AE18" s="100">
        <f>IF(AND(H18&lt;&gt;"",$I18&lt;&gt;"〇",$J18&lt;&gt;"〇",$K18&lt;&gt;"〇"),COUNTIF($AC$11:$AE17,"&gt;0")+COUNTIF($AC18:$AD18,"&gt;0")+1,0)</f>
        <v>0</v>
      </c>
      <c r="AF18" s="100">
        <f t="shared" si="1"/>
        <v>0</v>
      </c>
      <c r="AG18" s="100">
        <f>IF(AF18=1,SUM(AF$11:AF18),0)</f>
        <v>0</v>
      </c>
      <c r="AH18" s="97"/>
    </row>
    <row r="19" spans="1:34" ht="18.75" customHeight="1" x14ac:dyDescent="0.4">
      <c r="A19" s="101">
        <v>9</v>
      </c>
      <c r="B19" s="60"/>
      <c r="C19" s="59"/>
      <c r="D19" s="62"/>
      <c r="E19" s="59"/>
      <c r="F19" s="59"/>
      <c r="G19" s="59"/>
      <c r="H19" s="59"/>
      <c r="I19" s="4"/>
      <c r="J19" s="4"/>
      <c r="K19" s="4"/>
      <c r="L19" s="61"/>
      <c r="M19" s="104" t="str">
        <f>IF(AND(B19&lt;&gt;"",D19&lt;&gt;"",D19&gt;=マスタ!$F$4),"〇","　")</f>
        <v>　</v>
      </c>
      <c r="N19" s="59"/>
      <c r="O19" s="116"/>
      <c r="P19" s="105"/>
      <c r="AA19" s="100">
        <f t="shared" si="0"/>
        <v>0</v>
      </c>
      <c r="AB19" s="100">
        <f>IF(AA19=1,SUM(AA$11:AA19),0)</f>
        <v>0</v>
      </c>
      <c r="AC19" s="100">
        <f>IF(OR($I19="〇",$J19="〇",$K19="〇"),COUNTIF($AC$11:$AE18,"&gt;0")+1,0)</f>
        <v>0</v>
      </c>
      <c r="AD19" s="100">
        <f>IF(AND(G19&lt;&gt;"",$I19&lt;&gt;"〇",$J19&lt;&gt;"〇",$K19&lt;&gt;"〇"),COUNTIF($AC$11:$AE18,"&gt;0")+COUNTIF($AC19:$AC19,"&gt;0")+1,0)</f>
        <v>0</v>
      </c>
      <c r="AE19" s="100">
        <f>IF(AND(H19&lt;&gt;"",$I19&lt;&gt;"〇",$J19&lt;&gt;"〇",$K19&lt;&gt;"〇"),COUNTIF($AC$11:$AE18,"&gt;0")+COUNTIF($AC19:$AD19,"&gt;0")+1,0)</f>
        <v>0</v>
      </c>
      <c r="AF19" s="100">
        <f t="shared" si="1"/>
        <v>0</v>
      </c>
      <c r="AG19" s="100">
        <f>IF(AF19=1,SUM(AF$11:AF19),0)</f>
        <v>0</v>
      </c>
      <c r="AH19" s="97"/>
    </row>
    <row r="20" spans="1:34" ht="18.75" customHeight="1" x14ac:dyDescent="0.4">
      <c r="A20" s="101">
        <v>10</v>
      </c>
      <c r="B20" s="60"/>
      <c r="C20" s="59"/>
      <c r="D20" s="62"/>
      <c r="E20" s="59"/>
      <c r="F20" s="59"/>
      <c r="G20" s="59"/>
      <c r="H20" s="59"/>
      <c r="I20" s="4"/>
      <c r="J20" s="4"/>
      <c r="K20" s="4"/>
      <c r="L20" s="61"/>
      <c r="M20" s="104" t="str">
        <f>IF(AND(B20&lt;&gt;"",D20&lt;&gt;"",D20&gt;=マスタ!$F$4),"〇","　")</f>
        <v>　</v>
      </c>
      <c r="N20" s="59"/>
      <c r="O20" s="116"/>
      <c r="P20" s="105"/>
      <c r="AA20" s="100">
        <f t="shared" si="0"/>
        <v>0</v>
      </c>
      <c r="AB20" s="100">
        <f>IF(AA20=1,SUM(AA$11:AA20),0)</f>
        <v>0</v>
      </c>
      <c r="AC20" s="100">
        <f>IF(OR($I20="〇",$J20="〇",$K20="〇"),COUNTIF($AC$11:$AE19,"&gt;0")+1,0)</f>
        <v>0</v>
      </c>
      <c r="AD20" s="100">
        <f>IF(AND(G20&lt;&gt;"",$I20&lt;&gt;"〇",$J20&lt;&gt;"〇",$K20&lt;&gt;"〇"),COUNTIF($AC$11:$AE19,"&gt;0")+COUNTIF($AC20:$AC20,"&gt;0")+1,0)</f>
        <v>0</v>
      </c>
      <c r="AE20" s="100">
        <f>IF(AND(H20&lt;&gt;"",$I20&lt;&gt;"〇",$J20&lt;&gt;"〇",$K20&lt;&gt;"〇"),COUNTIF($AC$11:$AE19,"&gt;0")+COUNTIF($AC20:$AD20,"&gt;0")+1,0)</f>
        <v>0</v>
      </c>
      <c r="AF20" s="100">
        <f t="shared" si="1"/>
        <v>0</v>
      </c>
      <c r="AG20" s="100">
        <f>IF(AF20=1,SUM(AF$11:AF20),0)</f>
        <v>0</v>
      </c>
      <c r="AH20" s="97"/>
    </row>
    <row r="21" spans="1:34" ht="18.75" customHeight="1" x14ac:dyDescent="0.4">
      <c r="A21" s="101">
        <v>11</v>
      </c>
      <c r="B21" s="60"/>
      <c r="C21" s="59"/>
      <c r="D21" s="62"/>
      <c r="E21" s="59"/>
      <c r="F21" s="59"/>
      <c r="G21" s="59"/>
      <c r="H21" s="59"/>
      <c r="I21" s="4"/>
      <c r="J21" s="4"/>
      <c r="K21" s="4"/>
      <c r="L21" s="61"/>
      <c r="M21" s="104" t="str">
        <f>IF(AND(B21&lt;&gt;"",D21&lt;&gt;"",D21&gt;=マスタ!$F$4),"〇","　")</f>
        <v>　</v>
      </c>
      <c r="N21" s="59"/>
      <c r="O21" s="116"/>
      <c r="P21" s="105"/>
      <c r="AA21" s="100">
        <f t="shared" si="0"/>
        <v>0</v>
      </c>
      <c r="AB21" s="100">
        <f>IF(AA21=1,SUM(AA$11:AA21),0)</f>
        <v>0</v>
      </c>
      <c r="AC21" s="100">
        <f>IF(OR($I21="〇",$J21="〇",$K21="〇"),COUNTIF($AC$11:$AE20,"&gt;0")+1,0)</f>
        <v>0</v>
      </c>
      <c r="AD21" s="100">
        <f>IF(AND(G21&lt;&gt;"",$I21&lt;&gt;"〇",$J21&lt;&gt;"〇",$K21&lt;&gt;"〇"),COUNTIF($AC$11:$AE20,"&gt;0")+COUNTIF($AC21:$AC21,"&gt;0")+1,0)</f>
        <v>0</v>
      </c>
      <c r="AE21" s="100">
        <f>IF(AND(H21&lt;&gt;"",$I21&lt;&gt;"〇",$J21&lt;&gt;"〇",$K21&lt;&gt;"〇"),COUNTIF($AC$11:$AE20,"&gt;0")+COUNTIF($AC21:$AD21,"&gt;0")+1,0)</f>
        <v>0</v>
      </c>
      <c r="AF21" s="100">
        <f t="shared" si="1"/>
        <v>0</v>
      </c>
      <c r="AG21" s="100">
        <f>IF(AF21=1,SUM(AF$11:AF21),0)</f>
        <v>0</v>
      </c>
      <c r="AH21" s="97"/>
    </row>
    <row r="22" spans="1:34" ht="18.75" customHeight="1" x14ac:dyDescent="0.4">
      <c r="A22" s="101">
        <v>12</v>
      </c>
      <c r="B22" s="60"/>
      <c r="C22" s="59"/>
      <c r="D22" s="62"/>
      <c r="E22" s="59"/>
      <c r="F22" s="59"/>
      <c r="G22" s="59"/>
      <c r="H22" s="59"/>
      <c r="I22" s="4"/>
      <c r="J22" s="4"/>
      <c r="K22" s="4"/>
      <c r="L22" s="61"/>
      <c r="M22" s="104" t="str">
        <f>IF(AND(B22&lt;&gt;"",D22&lt;&gt;"",D22&gt;=マスタ!$F$4),"〇","　")</f>
        <v>　</v>
      </c>
      <c r="N22" s="59"/>
      <c r="O22" s="105"/>
      <c r="P22" s="105"/>
      <c r="AA22" s="100">
        <f t="shared" si="0"/>
        <v>0</v>
      </c>
      <c r="AB22" s="100">
        <f>IF(AA22=1,SUM(AA$11:AA22),0)</f>
        <v>0</v>
      </c>
      <c r="AC22" s="100">
        <f>IF(OR($I22="〇",$J22="〇",$K22="〇"),COUNTIF($AC$11:$AE21,"&gt;0")+1,0)</f>
        <v>0</v>
      </c>
      <c r="AD22" s="100">
        <f>IF(AND(G22&lt;&gt;"",$I22&lt;&gt;"〇",$J22&lt;&gt;"〇",$K22&lt;&gt;"〇"),COUNTIF($AC$11:$AE21,"&gt;0")+COUNTIF($AC22:$AC22,"&gt;0")+1,0)</f>
        <v>0</v>
      </c>
      <c r="AE22" s="100">
        <f>IF(AND(H22&lt;&gt;"",$I22&lt;&gt;"〇",$J22&lt;&gt;"〇",$K22&lt;&gt;"〇"),COUNTIF($AC$11:$AE21,"&gt;0")+COUNTIF($AC22:$AD22,"&gt;0")+1,0)</f>
        <v>0</v>
      </c>
      <c r="AF22" s="100">
        <f t="shared" si="1"/>
        <v>0</v>
      </c>
      <c r="AG22" s="100">
        <f>IF(AF22=1,SUM(AF$11:AF22),0)</f>
        <v>0</v>
      </c>
      <c r="AH22" s="97"/>
    </row>
    <row r="23" spans="1:34" ht="18.75" customHeight="1" x14ac:dyDescent="0.4">
      <c r="A23" s="101">
        <v>13</v>
      </c>
      <c r="B23" s="60"/>
      <c r="C23" s="59"/>
      <c r="D23" s="62"/>
      <c r="E23" s="59"/>
      <c r="F23" s="59"/>
      <c r="G23" s="59"/>
      <c r="H23" s="59"/>
      <c r="I23" s="4"/>
      <c r="J23" s="4"/>
      <c r="K23" s="4"/>
      <c r="L23" s="61"/>
      <c r="M23" s="104" t="str">
        <f>IF(AND(B23&lt;&gt;"",D23&lt;&gt;"",D23&gt;=マスタ!$F$4),"〇","　")</f>
        <v>　</v>
      </c>
      <c r="N23" s="59"/>
      <c r="O23" s="105"/>
      <c r="P23" s="105"/>
      <c r="AA23" s="100">
        <f t="shared" si="0"/>
        <v>0</v>
      </c>
      <c r="AB23" s="100">
        <f>IF(AA23=1,SUM(AA$11:AA23),0)</f>
        <v>0</v>
      </c>
      <c r="AC23" s="100">
        <f>IF(OR($I23="〇",$J23="〇",$K23="〇"),COUNTIF($AC$11:$AE22,"&gt;0")+1,0)</f>
        <v>0</v>
      </c>
      <c r="AD23" s="100">
        <f>IF(AND(G23&lt;&gt;"",$I23&lt;&gt;"〇",$J23&lt;&gt;"〇",$K23&lt;&gt;"〇"),COUNTIF($AC$11:$AE22,"&gt;0")+COUNTIF($AC23:$AC23,"&gt;0")+1,0)</f>
        <v>0</v>
      </c>
      <c r="AE23" s="100">
        <f>IF(AND(H23&lt;&gt;"",$I23&lt;&gt;"〇",$J23&lt;&gt;"〇",$K23&lt;&gt;"〇"),COUNTIF($AC$11:$AE22,"&gt;0")+COUNTIF($AC23:$AD23,"&gt;0")+1,0)</f>
        <v>0</v>
      </c>
      <c r="AF23" s="100">
        <f t="shared" si="1"/>
        <v>0</v>
      </c>
      <c r="AG23" s="100">
        <f>IF(AF23=1,SUM(AF$11:AF23),0)</f>
        <v>0</v>
      </c>
      <c r="AH23" s="97"/>
    </row>
    <row r="24" spans="1:34" ht="18.75" customHeight="1" x14ac:dyDescent="0.4">
      <c r="A24" s="101">
        <v>14</v>
      </c>
      <c r="B24" s="60"/>
      <c r="C24" s="59"/>
      <c r="D24" s="62"/>
      <c r="E24" s="59"/>
      <c r="F24" s="59"/>
      <c r="G24" s="59"/>
      <c r="H24" s="59"/>
      <c r="I24" s="4"/>
      <c r="J24" s="4"/>
      <c r="K24" s="4"/>
      <c r="L24" s="61"/>
      <c r="M24" s="104" t="str">
        <f>IF(AND(B24&lt;&gt;"",D24&lt;&gt;"",D24&gt;=マスタ!$F$4),"〇","　")</f>
        <v>　</v>
      </c>
      <c r="N24" s="59"/>
      <c r="O24" s="105"/>
      <c r="P24" s="105"/>
      <c r="AA24" s="100">
        <f t="shared" si="0"/>
        <v>0</v>
      </c>
      <c r="AB24" s="100">
        <f>IF(AA24=1,SUM(AA$11:AA24),0)</f>
        <v>0</v>
      </c>
      <c r="AC24" s="100">
        <f>IF(OR($I24="〇",$J24="〇",$K24="〇"),COUNTIF($AC$11:$AE23,"&gt;0")+1,0)</f>
        <v>0</v>
      </c>
      <c r="AD24" s="100">
        <f>IF(AND(G24&lt;&gt;"",$I24&lt;&gt;"〇",$J24&lt;&gt;"〇",$K24&lt;&gt;"〇"),COUNTIF($AC$11:$AE23,"&gt;0")+COUNTIF($AC24:$AC24,"&gt;0")+1,0)</f>
        <v>0</v>
      </c>
      <c r="AE24" s="100">
        <f>IF(AND(H24&lt;&gt;"",$I24&lt;&gt;"〇",$J24&lt;&gt;"〇",$K24&lt;&gt;"〇"),COUNTIF($AC$11:$AE23,"&gt;0")+COUNTIF($AC24:$AD24,"&gt;0")+1,0)</f>
        <v>0</v>
      </c>
      <c r="AF24" s="100">
        <f t="shared" si="1"/>
        <v>0</v>
      </c>
      <c r="AG24" s="100">
        <f>IF(AF24=1,SUM(AF$11:AF24),0)</f>
        <v>0</v>
      </c>
      <c r="AH24" s="97"/>
    </row>
    <row r="25" spans="1:34" ht="18.75" customHeight="1" x14ac:dyDescent="0.4">
      <c r="A25" s="101">
        <v>15</v>
      </c>
      <c r="B25" s="60"/>
      <c r="C25" s="59"/>
      <c r="D25" s="62"/>
      <c r="E25" s="59"/>
      <c r="F25" s="59"/>
      <c r="G25" s="59"/>
      <c r="H25" s="59"/>
      <c r="I25" s="4"/>
      <c r="J25" s="4"/>
      <c r="K25" s="4"/>
      <c r="L25" s="61"/>
      <c r="M25" s="104" t="str">
        <f>IF(AND(B25&lt;&gt;"",D25&lt;&gt;"",D25&gt;=マスタ!$F$4),"〇","　")</f>
        <v>　</v>
      </c>
      <c r="N25" s="59"/>
      <c r="O25" s="105"/>
      <c r="P25" s="105"/>
      <c r="AA25" s="100">
        <f t="shared" si="0"/>
        <v>0</v>
      </c>
      <c r="AB25" s="100">
        <f>IF(AA25=1,SUM(AA$11:AA25),0)</f>
        <v>0</v>
      </c>
      <c r="AC25" s="100">
        <f>IF(OR($I25="〇",$J25="〇",$K25="〇"),COUNTIF($AC$11:$AE24,"&gt;0")+1,0)</f>
        <v>0</v>
      </c>
      <c r="AD25" s="100">
        <f>IF(AND(G25&lt;&gt;"",$I25&lt;&gt;"〇",$J25&lt;&gt;"〇",$K25&lt;&gt;"〇"),COUNTIF($AC$11:$AE24,"&gt;0")+COUNTIF($AC25:$AC25,"&gt;0")+1,0)</f>
        <v>0</v>
      </c>
      <c r="AE25" s="100">
        <f>IF(AND(H25&lt;&gt;"",$I25&lt;&gt;"〇",$J25&lt;&gt;"〇",$K25&lt;&gt;"〇"),COUNTIF($AC$11:$AE24,"&gt;0")+COUNTIF($AC25:$AD25,"&gt;0")+1,0)</f>
        <v>0</v>
      </c>
      <c r="AF25" s="100">
        <f t="shared" si="1"/>
        <v>0</v>
      </c>
      <c r="AG25" s="100">
        <f>IF(AF25=1,SUM(AF$11:AF25),0)</f>
        <v>0</v>
      </c>
      <c r="AH25" s="97"/>
    </row>
    <row r="26" spans="1:34" ht="18.75" customHeight="1" x14ac:dyDescent="0.4">
      <c r="A26" s="101">
        <v>16</v>
      </c>
      <c r="B26" s="60"/>
      <c r="C26" s="59"/>
      <c r="D26" s="62"/>
      <c r="E26" s="59"/>
      <c r="F26" s="59"/>
      <c r="G26" s="59"/>
      <c r="H26" s="59"/>
      <c r="I26" s="4"/>
      <c r="J26" s="4"/>
      <c r="K26" s="4"/>
      <c r="L26" s="61"/>
      <c r="M26" s="104" t="str">
        <f>IF(AND(B26&lt;&gt;"",D26&lt;&gt;"",D26&gt;=マスタ!$F$4),"〇","　")</f>
        <v>　</v>
      </c>
      <c r="N26" s="59"/>
      <c r="O26" s="105"/>
      <c r="P26" s="105"/>
      <c r="AA26" s="100">
        <f t="shared" si="0"/>
        <v>0</v>
      </c>
      <c r="AB26" s="100">
        <f>IF(AA26=1,SUM(AA$11:AA26),0)</f>
        <v>0</v>
      </c>
      <c r="AC26" s="100">
        <f>IF(OR($I26="〇",$J26="〇",$K26="〇"),COUNTIF($AC$11:$AE25,"&gt;0")+1,0)</f>
        <v>0</v>
      </c>
      <c r="AD26" s="100">
        <f>IF(AND(G26&lt;&gt;"",$I26&lt;&gt;"〇",$J26&lt;&gt;"〇",$K26&lt;&gt;"〇"),COUNTIF($AC$11:$AE25,"&gt;0")+COUNTIF($AC26:$AC26,"&gt;0")+1,0)</f>
        <v>0</v>
      </c>
      <c r="AE26" s="100">
        <f>IF(AND(H26&lt;&gt;"",$I26&lt;&gt;"〇",$J26&lt;&gt;"〇",$K26&lt;&gt;"〇"),COUNTIF($AC$11:$AE25,"&gt;0")+COUNTIF($AC26:$AD26,"&gt;0")+1,0)</f>
        <v>0</v>
      </c>
      <c r="AF26" s="100">
        <f t="shared" si="1"/>
        <v>0</v>
      </c>
      <c r="AG26" s="100">
        <f>IF(AF26=1,SUM(AF$11:AF26),0)</f>
        <v>0</v>
      </c>
      <c r="AH26" s="97"/>
    </row>
    <row r="27" spans="1:34" ht="18.75" customHeight="1" x14ac:dyDescent="0.4">
      <c r="A27" s="101">
        <v>17</v>
      </c>
      <c r="B27" s="60"/>
      <c r="C27" s="59"/>
      <c r="D27" s="62"/>
      <c r="E27" s="59"/>
      <c r="F27" s="59"/>
      <c r="G27" s="59"/>
      <c r="H27" s="59"/>
      <c r="I27" s="4"/>
      <c r="J27" s="4"/>
      <c r="K27" s="4"/>
      <c r="L27" s="61"/>
      <c r="M27" s="104" t="str">
        <f>IF(AND(B27&lt;&gt;"",D27&lt;&gt;"",D27&gt;=マスタ!$F$4),"〇","　")</f>
        <v>　</v>
      </c>
      <c r="N27" s="59"/>
      <c r="O27" s="105"/>
      <c r="P27" s="105"/>
      <c r="AA27" s="100">
        <f t="shared" si="0"/>
        <v>0</v>
      </c>
      <c r="AB27" s="100">
        <f>IF(AA27=1,SUM(AA$11:AA27),0)</f>
        <v>0</v>
      </c>
      <c r="AC27" s="100">
        <f>IF(OR($I27="〇",$J27="〇",$K27="〇"),COUNTIF($AC$11:$AE26,"&gt;0")+1,0)</f>
        <v>0</v>
      </c>
      <c r="AD27" s="100">
        <f>IF(AND(G27&lt;&gt;"",$I27&lt;&gt;"〇",$J27&lt;&gt;"〇",$K27&lt;&gt;"〇"),COUNTIF($AC$11:$AE26,"&gt;0")+COUNTIF($AC27:$AC27,"&gt;0")+1,0)</f>
        <v>0</v>
      </c>
      <c r="AE27" s="100">
        <f>IF(AND(H27&lt;&gt;"",$I27&lt;&gt;"〇",$J27&lt;&gt;"〇",$K27&lt;&gt;"〇"),COUNTIF($AC$11:$AE26,"&gt;0")+COUNTIF($AC27:$AD27,"&gt;0")+1,0)</f>
        <v>0</v>
      </c>
      <c r="AF27" s="100">
        <f t="shared" si="1"/>
        <v>0</v>
      </c>
      <c r="AG27" s="100">
        <f>IF(AF27=1,SUM(AF$11:AF27),0)</f>
        <v>0</v>
      </c>
      <c r="AH27" s="97"/>
    </row>
    <row r="28" spans="1:34" ht="18.75" customHeight="1" x14ac:dyDescent="0.4">
      <c r="A28" s="101">
        <v>18</v>
      </c>
      <c r="B28" s="60"/>
      <c r="C28" s="59"/>
      <c r="D28" s="62"/>
      <c r="E28" s="59"/>
      <c r="F28" s="59"/>
      <c r="G28" s="59"/>
      <c r="H28" s="59"/>
      <c r="I28" s="4"/>
      <c r="J28" s="4"/>
      <c r="K28" s="4"/>
      <c r="L28" s="61"/>
      <c r="M28" s="104" t="str">
        <f>IF(AND(B28&lt;&gt;"",D28&lt;&gt;"",D28&gt;=マスタ!$F$4),"〇","　")</f>
        <v>　</v>
      </c>
      <c r="N28" s="59"/>
      <c r="O28" s="105"/>
      <c r="P28" s="105"/>
      <c r="AA28" s="100">
        <f t="shared" si="0"/>
        <v>0</v>
      </c>
      <c r="AB28" s="100">
        <f>IF(AA28=1,SUM(AA$11:AA28),0)</f>
        <v>0</v>
      </c>
      <c r="AC28" s="100">
        <f>IF(OR($I28="〇",$J28="〇",$K28="〇"),COUNTIF($AC$11:$AE27,"&gt;0")+1,0)</f>
        <v>0</v>
      </c>
      <c r="AD28" s="100">
        <f>IF(AND(G28&lt;&gt;"",$I28&lt;&gt;"〇",$J28&lt;&gt;"〇",$K28&lt;&gt;"〇"),COUNTIF($AC$11:$AE27,"&gt;0")+COUNTIF($AC28:$AC28,"&gt;0")+1,0)</f>
        <v>0</v>
      </c>
      <c r="AE28" s="100">
        <f>IF(AND(H28&lt;&gt;"",$I28&lt;&gt;"〇",$J28&lt;&gt;"〇",$K28&lt;&gt;"〇"),COUNTIF($AC$11:$AE27,"&gt;0")+COUNTIF($AC28:$AD28,"&gt;0")+1,0)</f>
        <v>0</v>
      </c>
      <c r="AF28" s="100">
        <f t="shared" si="1"/>
        <v>0</v>
      </c>
      <c r="AG28" s="100">
        <f>IF(AF28=1,SUM(AF$11:AF28),0)</f>
        <v>0</v>
      </c>
      <c r="AH28" s="97"/>
    </row>
    <row r="29" spans="1:34" ht="18.75" customHeight="1" x14ac:dyDescent="0.4">
      <c r="A29" s="101">
        <v>19</v>
      </c>
      <c r="B29" s="60"/>
      <c r="C29" s="59"/>
      <c r="D29" s="62"/>
      <c r="E29" s="59"/>
      <c r="F29" s="59"/>
      <c r="G29" s="59"/>
      <c r="H29" s="59"/>
      <c r="I29" s="4"/>
      <c r="J29" s="4"/>
      <c r="K29" s="4"/>
      <c r="L29" s="61"/>
      <c r="M29" s="104" t="str">
        <f>IF(AND(B29&lt;&gt;"",D29&lt;&gt;"",D29&gt;=マスタ!$F$4),"〇","　")</f>
        <v>　</v>
      </c>
      <c r="N29" s="59"/>
      <c r="O29" s="105"/>
      <c r="P29" s="105"/>
      <c r="AA29" s="100">
        <f t="shared" si="0"/>
        <v>0</v>
      </c>
      <c r="AB29" s="100">
        <f>IF(AA29=1,SUM(AA$11:AA29),0)</f>
        <v>0</v>
      </c>
      <c r="AC29" s="100">
        <f>IF(OR($I29="〇",$J29="〇",$K29="〇"),COUNTIF($AC$11:$AE28,"&gt;0")+1,0)</f>
        <v>0</v>
      </c>
      <c r="AD29" s="100">
        <f>IF(AND(G29&lt;&gt;"",$I29&lt;&gt;"〇",$J29&lt;&gt;"〇",$K29&lt;&gt;"〇"),COUNTIF($AC$11:$AE28,"&gt;0")+COUNTIF($AC29:$AC29,"&gt;0")+1,0)</f>
        <v>0</v>
      </c>
      <c r="AE29" s="100">
        <f>IF(AND(H29&lt;&gt;"",$I29&lt;&gt;"〇",$J29&lt;&gt;"〇",$K29&lt;&gt;"〇"),COUNTIF($AC$11:$AE28,"&gt;0")+COUNTIF($AC29:$AD29,"&gt;0")+1,0)</f>
        <v>0</v>
      </c>
      <c r="AF29" s="100">
        <f t="shared" si="1"/>
        <v>0</v>
      </c>
      <c r="AG29" s="100">
        <f>IF(AF29=1,SUM(AF$11:AF29),0)</f>
        <v>0</v>
      </c>
      <c r="AH29" s="97"/>
    </row>
    <row r="30" spans="1:34" ht="18.75" customHeight="1" x14ac:dyDescent="0.4">
      <c r="A30" s="101">
        <v>20</v>
      </c>
      <c r="B30" s="60"/>
      <c r="C30" s="59"/>
      <c r="D30" s="62"/>
      <c r="E30" s="59"/>
      <c r="F30" s="59"/>
      <c r="G30" s="59"/>
      <c r="H30" s="59"/>
      <c r="I30" s="4"/>
      <c r="J30" s="4"/>
      <c r="K30" s="4"/>
      <c r="L30" s="61"/>
      <c r="M30" s="104" t="str">
        <f>IF(AND(B30&lt;&gt;"",D30&lt;&gt;"",D30&gt;=マスタ!$F$4),"〇","　")</f>
        <v>　</v>
      </c>
      <c r="N30" s="59"/>
      <c r="O30" s="105"/>
      <c r="P30" s="105"/>
      <c r="AA30" s="100">
        <f t="shared" si="0"/>
        <v>0</v>
      </c>
      <c r="AB30" s="100">
        <f>IF(AA30=1,SUM(AA$11:AA30),0)</f>
        <v>0</v>
      </c>
      <c r="AC30" s="100">
        <f>IF(OR($I30="〇",$J30="〇",$K30="〇"),COUNTIF($AC$11:$AE29,"&gt;0")+1,0)</f>
        <v>0</v>
      </c>
      <c r="AD30" s="100">
        <f>IF(AND(G30&lt;&gt;"",$I30&lt;&gt;"〇",$J30&lt;&gt;"〇",$K30&lt;&gt;"〇"),COUNTIF($AC$11:$AE29,"&gt;0")+COUNTIF($AC30:$AC30,"&gt;0")+1,0)</f>
        <v>0</v>
      </c>
      <c r="AE30" s="100">
        <f>IF(AND(H30&lt;&gt;"",$I30&lt;&gt;"〇",$J30&lt;&gt;"〇",$K30&lt;&gt;"〇"),COUNTIF($AC$11:$AE29,"&gt;0")+COUNTIF($AC30:$AD30,"&gt;0")+1,0)</f>
        <v>0</v>
      </c>
      <c r="AF30" s="100">
        <f t="shared" si="1"/>
        <v>0</v>
      </c>
      <c r="AG30" s="100">
        <f>IF(AF30=1,SUM(AF$11:AF30),0)</f>
        <v>0</v>
      </c>
      <c r="AH30" s="97"/>
    </row>
    <row r="31" spans="1:34" ht="18.75" customHeight="1" x14ac:dyDescent="0.4">
      <c r="A31" s="101">
        <v>21</v>
      </c>
      <c r="B31" s="60"/>
      <c r="C31" s="59"/>
      <c r="D31" s="62"/>
      <c r="E31" s="59"/>
      <c r="F31" s="59"/>
      <c r="G31" s="59"/>
      <c r="H31" s="59"/>
      <c r="I31" s="4"/>
      <c r="J31" s="4"/>
      <c r="K31" s="4"/>
      <c r="L31" s="61"/>
      <c r="M31" s="104" t="str">
        <f>IF(AND(B31&lt;&gt;"",D31&lt;&gt;"",D31&gt;=マスタ!$F$4),"〇","　")</f>
        <v>　</v>
      </c>
      <c r="N31" s="59"/>
      <c r="O31" s="105"/>
      <c r="P31" s="105"/>
      <c r="AA31" s="100">
        <f t="shared" si="0"/>
        <v>0</v>
      </c>
      <c r="AB31" s="100">
        <f>IF(AA31=1,SUM(AA$11:AA31),0)</f>
        <v>0</v>
      </c>
      <c r="AC31" s="100">
        <f>IF(OR($I31="〇",$J31="〇",$K31="〇"),COUNTIF($AC$11:$AE30,"&gt;0")+1,0)</f>
        <v>0</v>
      </c>
      <c r="AD31" s="100">
        <f>IF(AND(G31&lt;&gt;"",$I31&lt;&gt;"〇",$J31&lt;&gt;"〇",$K31&lt;&gt;"〇"),COUNTIF($AC$11:$AE30,"&gt;0")+COUNTIF($AC31:$AC31,"&gt;0")+1,0)</f>
        <v>0</v>
      </c>
      <c r="AE31" s="100">
        <f>IF(AND(H31&lt;&gt;"",$I31&lt;&gt;"〇",$J31&lt;&gt;"〇",$K31&lt;&gt;"〇"),COUNTIF($AC$11:$AE30,"&gt;0")+COUNTIF($AC31:$AD31,"&gt;0")+1,0)</f>
        <v>0</v>
      </c>
      <c r="AF31" s="100">
        <f t="shared" si="1"/>
        <v>0</v>
      </c>
      <c r="AG31" s="100">
        <f>IF(AF31=1,SUM(AF$11:AF31),0)</f>
        <v>0</v>
      </c>
      <c r="AH31" s="97"/>
    </row>
    <row r="32" spans="1:34" ht="18.75" customHeight="1" x14ac:dyDescent="0.4">
      <c r="A32" s="101">
        <v>22</v>
      </c>
      <c r="B32" s="60"/>
      <c r="C32" s="59"/>
      <c r="D32" s="62"/>
      <c r="E32" s="59"/>
      <c r="F32" s="59"/>
      <c r="G32" s="59"/>
      <c r="H32" s="59"/>
      <c r="I32" s="4"/>
      <c r="J32" s="4"/>
      <c r="K32" s="4"/>
      <c r="L32" s="61"/>
      <c r="M32" s="104" t="str">
        <f>IF(AND(B32&lt;&gt;"",D32&lt;&gt;"",D32&gt;=マスタ!$F$4),"〇","　")</f>
        <v>　</v>
      </c>
      <c r="N32" s="59"/>
      <c r="O32" s="105"/>
      <c r="P32" s="105"/>
      <c r="AA32" s="100">
        <f t="shared" si="0"/>
        <v>0</v>
      </c>
      <c r="AB32" s="100">
        <f>IF(AA32=1,SUM(AA$11:AA32),0)</f>
        <v>0</v>
      </c>
      <c r="AC32" s="100">
        <f>IF(OR($I32="〇",$J32="〇",$K32="〇"),COUNTIF($AC$11:$AE31,"&gt;0")+1,0)</f>
        <v>0</v>
      </c>
      <c r="AD32" s="100">
        <f>IF(AND(G32&lt;&gt;"",$I32&lt;&gt;"〇",$J32&lt;&gt;"〇",$K32&lt;&gt;"〇"),COUNTIF($AC$11:$AE31,"&gt;0")+COUNTIF($AC32:$AC32,"&gt;0")+1,0)</f>
        <v>0</v>
      </c>
      <c r="AE32" s="100">
        <f>IF(AND(H32&lt;&gt;"",$I32&lt;&gt;"〇",$J32&lt;&gt;"〇",$K32&lt;&gt;"〇"),COUNTIF($AC$11:$AE31,"&gt;0")+COUNTIF($AC32:$AD32,"&gt;0")+1,0)</f>
        <v>0</v>
      </c>
      <c r="AF32" s="100">
        <f t="shared" si="1"/>
        <v>0</v>
      </c>
      <c r="AG32" s="100">
        <f>IF(AF32=1,SUM(AF$11:AF32),0)</f>
        <v>0</v>
      </c>
      <c r="AH32" s="97"/>
    </row>
    <row r="33" spans="1:34" ht="18.75" customHeight="1" x14ac:dyDescent="0.4">
      <c r="A33" s="101">
        <v>23</v>
      </c>
      <c r="B33" s="60"/>
      <c r="C33" s="59"/>
      <c r="D33" s="62"/>
      <c r="E33" s="59"/>
      <c r="F33" s="59"/>
      <c r="G33" s="59"/>
      <c r="H33" s="59"/>
      <c r="I33" s="4"/>
      <c r="J33" s="4"/>
      <c r="K33" s="4"/>
      <c r="L33" s="61"/>
      <c r="M33" s="104" t="str">
        <f>IF(AND(B33&lt;&gt;"",D33&lt;&gt;"",D33&gt;=マスタ!$F$4),"〇","　")</f>
        <v>　</v>
      </c>
      <c r="N33" s="59"/>
      <c r="O33" s="105"/>
      <c r="P33" s="105"/>
      <c r="AA33" s="100">
        <f t="shared" si="0"/>
        <v>0</v>
      </c>
      <c r="AB33" s="100">
        <f>IF(AA33=1,SUM(AA$11:AA33),0)</f>
        <v>0</v>
      </c>
      <c r="AC33" s="100">
        <f>IF(OR($I33="〇",$J33="〇",$K33="〇"),COUNTIF($AC$11:$AE32,"&gt;0")+1,0)</f>
        <v>0</v>
      </c>
      <c r="AD33" s="100">
        <f>IF(AND(G33&lt;&gt;"",$I33&lt;&gt;"〇",$J33&lt;&gt;"〇",$K33&lt;&gt;"〇"),COUNTIF($AC$11:$AE32,"&gt;0")+COUNTIF($AC33:$AC33,"&gt;0")+1,0)</f>
        <v>0</v>
      </c>
      <c r="AE33" s="100">
        <f>IF(AND(H33&lt;&gt;"",$I33&lt;&gt;"〇",$J33&lt;&gt;"〇",$K33&lt;&gt;"〇"),COUNTIF($AC$11:$AE32,"&gt;0")+COUNTIF($AC33:$AD33,"&gt;0")+1,0)</f>
        <v>0</v>
      </c>
      <c r="AF33" s="100">
        <f t="shared" si="1"/>
        <v>0</v>
      </c>
      <c r="AG33" s="100">
        <f>IF(AF33=1,SUM(AF$11:AF33),0)</f>
        <v>0</v>
      </c>
      <c r="AH33" s="97"/>
    </row>
    <row r="34" spans="1:34" ht="18.75" customHeight="1" x14ac:dyDescent="0.4">
      <c r="A34" s="101">
        <v>24</v>
      </c>
      <c r="B34" s="60"/>
      <c r="C34" s="59"/>
      <c r="D34" s="62"/>
      <c r="E34" s="59"/>
      <c r="F34" s="59"/>
      <c r="G34" s="59"/>
      <c r="H34" s="59"/>
      <c r="I34" s="4"/>
      <c r="J34" s="4"/>
      <c r="K34" s="4"/>
      <c r="L34" s="61"/>
      <c r="M34" s="104" t="str">
        <f>IF(AND(B34&lt;&gt;"",D34&lt;&gt;"",D34&gt;=マスタ!$F$4),"〇","　")</f>
        <v>　</v>
      </c>
      <c r="N34" s="59"/>
      <c r="O34" s="105"/>
      <c r="P34" s="105"/>
      <c r="AA34" s="100">
        <f t="shared" si="0"/>
        <v>0</v>
      </c>
      <c r="AB34" s="100">
        <f>IF(AA34=1,SUM(AA$11:AA34),0)</f>
        <v>0</v>
      </c>
      <c r="AC34" s="100">
        <f>IF(OR($I34="〇",$J34="〇",$K34="〇"),COUNTIF($AC$11:$AE33,"&gt;0")+1,0)</f>
        <v>0</v>
      </c>
      <c r="AD34" s="100">
        <f>IF(AND(G34&lt;&gt;"",$I34&lt;&gt;"〇",$J34&lt;&gt;"〇",$K34&lt;&gt;"〇"),COUNTIF($AC$11:$AE33,"&gt;0")+COUNTIF($AC34:$AC34,"&gt;0")+1,0)</f>
        <v>0</v>
      </c>
      <c r="AE34" s="100">
        <f>IF(AND(H34&lt;&gt;"",$I34&lt;&gt;"〇",$J34&lt;&gt;"〇",$K34&lt;&gt;"〇"),COUNTIF($AC$11:$AE33,"&gt;0")+COUNTIF($AC34:$AD34,"&gt;0")+1,0)</f>
        <v>0</v>
      </c>
      <c r="AF34" s="100">
        <f t="shared" si="1"/>
        <v>0</v>
      </c>
      <c r="AG34" s="100">
        <f>IF(AF34=1,SUM(AF$11:AF34),0)</f>
        <v>0</v>
      </c>
      <c r="AH34" s="97"/>
    </row>
    <row r="35" spans="1:34" ht="18.75" customHeight="1" x14ac:dyDescent="0.4">
      <c r="A35" s="101">
        <v>25</v>
      </c>
      <c r="B35" s="60"/>
      <c r="C35" s="59"/>
      <c r="D35" s="62"/>
      <c r="E35" s="59"/>
      <c r="F35" s="59"/>
      <c r="G35" s="59"/>
      <c r="H35" s="59"/>
      <c r="I35" s="4"/>
      <c r="J35" s="4"/>
      <c r="K35" s="4"/>
      <c r="L35" s="61"/>
      <c r="M35" s="104" t="str">
        <f>IF(AND(B35&lt;&gt;"",D35&lt;&gt;"",D35&gt;=マスタ!$F$4),"〇","　")</f>
        <v>　</v>
      </c>
      <c r="N35" s="59"/>
      <c r="O35" s="105"/>
      <c r="P35" s="105"/>
      <c r="AA35" s="100">
        <f t="shared" si="0"/>
        <v>0</v>
      </c>
      <c r="AB35" s="100">
        <f>IF(AA35=1,SUM(AA$11:AA35),0)</f>
        <v>0</v>
      </c>
      <c r="AC35" s="100">
        <f>IF(OR($I35="〇",$J35="〇",$K35="〇"),COUNTIF($AC$11:$AE34,"&gt;0")+1,0)</f>
        <v>0</v>
      </c>
      <c r="AD35" s="100">
        <f>IF(AND(G35&lt;&gt;"",$I35&lt;&gt;"〇",$J35&lt;&gt;"〇",$K35&lt;&gt;"〇"),COUNTIF($AC$11:$AE34,"&gt;0")+COUNTIF($AC35:$AC35,"&gt;0")+1,0)</f>
        <v>0</v>
      </c>
      <c r="AE35" s="100">
        <f>IF(AND(H35&lt;&gt;"",$I35&lt;&gt;"〇",$J35&lt;&gt;"〇",$K35&lt;&gt;"〇"),COUNTIF($AC$11:$AE34,"&gt;0")+COUNTIF($AC35:$AD35,"&gt;0")+1,0)</f>
        <v>0</v>
      </c>
      <c r="AF35" s="100">
        <f t="shared" si="1"/>
        <v>0</v>
      </c>
      <c r="AG35" s="100">
        <f>IF(AF35=1,SUM(AF$11:AF35),0)</f>
        <v>0</v>
      </c>
      <c r="AH35" s="97"/>
    </row>
    <row r="36" spans="1:34" ht="18.75" customHeight="1" x14ac:dyDescent="0.4">
      <c r="A36" s="101">
        <v>26</v>
      </c>
      <c r="B36" s="60"/>
      <c r="C36" s="59"/>
      <c r="D36" s="62"/>
      <c r="E36" s="59"/>
      <c r="F36" s="59"/>
      <c r="G36" s="59"/>
      <c r="H36" s="59"/>
      <c r="I36" s="4"/>
      <c r="J36" s="4"/>
      <c r="K36" s="4"/>
      <c r="L36" s="61"/>
      <c r="M36" s="104" t="str">
        <f>IF(AND(B36&lt;&gt;"",D36&lt;&gt;"",D36&gt;=マスタ!$F$4),"〇","　")</f>
        <v>　</v>
      </c>
      <c r="N36" s="59"/>
      <c r="O36" s="105"/>
      <c r="P36" s="105"/>
      <c r="AA36" s="100">
        <f t="shared" si="0"/>
        <v>0</v>
      </c>
      <c r="AB36" s="100">
        <f>IF(AA36=1,SUM(AA$11:AA36),0)</f>
        <v>0</v>
      </c>
      <c r="AC36" s="100">
        <f>IF(OR($I36="〇",$J36="〇",$K36="〇"),COUNTIF($AC$11:$AE35,"&gt;0")+1,0)</f>
        <v>0</v>
      </c>
      <c r="AD36" s="100">
        <f>IF(AND(G36&lt;&gt;"",$I36&lt;&gt;"〇",$J36&lt;&gt;"〇",$K36&lt;&gt;"〇"),COUNTIF($AC$11:$AE35,"&gt;0")+COUNTIF($AC36:$AC36,"&gt;0")+1,0)</f>
        <v>0</v>
      </c>
      <c r="AE36" s="100">
        <f>IF(AND(H36&lt;&gt;"",$I36&lt;&gt;"〇",$J36&lt;&gt;"〇",$K36&lt;&gt;"〇"),COUNTIF($AC$11:$AE35,"&gt;0")+COUNTIF($AC36:$AD36,"&gt;0")+1,0)</f>
        <v>0</v>
      </c>
      <c r="AF36" s="100">
        <f t="shared" si="1"/>
        <v>0</v>
      </c>
      <c r="AG36" s="100">
        <f>IF(AF36=1,SUM(AF$11:AF36),0)</f>
        <v>0</v>
      </c>
      <c r="AH36" s="97"/>
    </row>
    <row r="37" spans="1:34" ht="18.75" customHeight="1" x14ac:dyDescent="0.4">
      <c r="A37" s="101">
        <v>27</v>
      </c>
      <c r="B37" s="60"/>
      <c r="C37" s="59"/>
      <c r="D37" s="62"/>
      <c r="E37" s="59"/>
      <c r="F37" s="59"/>
      <c r="G37" s="59"/>
      <c r="H37" s="59"/>
      <c r="I37" s="4"/>
      <c r="J37" s="4"/>
      <c r="K37" s="4"/>
      <c r="L37" s="61"/>
      <c r="M37" s="104" t="str">
        <f>IF(AND(B37&lt;&gt;"",D37&lt;&gt;"",D37&gt;=マスタ!$F$4),"〇","　")</f>
        <v>　</v>
      </c>
      <c r="N37" s="59"/>
      <c r="O37" s="105"/>
      <c r="P37" s="105"/>
      <c r="AA37" s="100">
        <f t="shared" si="0"/>
        <v>0</v>
      </c>
      <c r="AB37" s="100">
        <f>IF(AA37=1,SUM(AA$11:AA37),0)</f>
        <v>0</v>
      </c>
      <c r="AC37" s="100">
        <f>IF(OR($I37="〇",$J37="〇",$K37="〇"),COUNTIF($AC$11:$AE36,"&gt;0")+1,0)</f>
        <v>0</v>
      </c>
      <c r="AD37" s="100">
        <f>IF(AND(G37&lt;&gt;"",$I37&lt;&gt;"〇",$J37&lt;&gt;"〇",$K37&lt;&gt;"〇"),COUNTIF($AC$11:$AE36,"&gt;0")+COUNTIF($AC37:$AC37,"&gt;0")+1,0)</f>
        <v>0</v>
      </c>
      <c r="AE37" s="100">
        <f>IF(AND(H37&lt;&gt;"",$I37&lt;&gt;"〇",$J37&lt;&gt;"〇",$K37&lt;&gt;"〇"),COUNTIF($AC$11:$AE36,"&gt;0")+COUNTIF($AC37:$AD37,"&gt;0")+1,0)</f>
        <v>0</v>
      </c>
      <c r="AF37" s="100">
        <f t="shared" si="1"/>
        <v>0</v>
      </c>
      <c r="AG37" s="100">
        <f>IF(AF37=1,SUM(AF$11:AF37),0)</f>
        <v>0</v>
      </c>
      <c r="AH37" s="97"/>
    </row>
    <row r="38" spans="1:34" ht="18.75" customHeight="1" x14ac:dyDescent="0.4">
      <c r="A38" s="101">
        <v>28</v>
      </c>
      <c r="B38" s="60"/>
      <c r="C38" s="59"/>
      <c r="D38" s="62"/>
      <c r="E38" s="59"/>
      <c r="F38" s="59"/>
      <c r="G38" s="59"/>
      <c r="H38" s="59"/>
      <c r="I38" s="4"/>
      <c r="J38" s="4"/>
      <c r="K38" s="4"/>
      <c r="L38" s="61"/>
      <c r="M38" s="104" t="str">
        <f>IF(AND(B38&lt;&gt;"",D38&lt;&gt;"",D38&gt;=マスタ!$F$4),"〇","　")</f>
        <v>　</v>
      </c>
      <c r="N38" s="59"/>
      <c r="O38" s="105"/>
      <c r="P38" s="105"/>
      <c r="AA38" s="100">
        <f t="shared" si="0"/>
        <v>0</v>
      </c>
      <c r="AB38" s="100">
        <f>IF(AA38=1,SUM(AA$11:AA38),0)</f>
        <v>0</v>
      </c>
      <c r="AC38" s="100">
        <f>IF(OR($I38="〇",$J38="〇",$K38="〇"),COUNTIF($AC$11:$AE37,"&gt;0")+1,0)</f>
        <v>0</v>
      </c>
      <c r="AD38" s="100">
        <f>IF(AND(G38&lt;&gt;"",$I38&lt;&gt;"〇",$J38&lt;&gt;"〇",$K38&lt;&gt;"〇"),COUNTIF($AC$11:$AE37,"&gt;0")+COUNTIF($AC38:$AC38,"&gt;0")+1,0)</f>
        <v>0</v>
      </c>
      <c r="AE38" s="100">
        <f>IF(AND(H38&lt;&gt;"",$I38&lt;&gt;"〇",$J38&lt;&gt;"〇",$K38&lt;&gt;"〇"),COUNTIF($AC$11:$AE37,"&gt;0")+COUNTIF($AC38:$AD38,"&gt;0")+1,0)</f>
        <v>0</v>
      </c>
      <c r="AF38" s="100">
        <f t="shared" si="1"/>
        <v>0</v>
      </c>
      <c r="AG38" s="100">
        <f>IF(AF38=1,SUM(AF$11:AF38),0)</f>
        <v>0</v>
      </c>
      <c r="AH38" s="97"/>
    </row>
    <row r="39" spans="1:34" ht="18.75" customHeight="1" x14ac:dyDescent="0.4">
      <c r="A39" s="101">
        <v>29</v>
      </c>
      <c r="B39" s="60"/>
      <c r="C39" s="59"/>
      <c r="D39" s="62"/>
      <c r="E39" s="59"/>
      <c r="F39" s="59"/>
      <c r="G39" s="59"/>
      <c r="H39" s="59"/>
      <c r="I39" s="4"/>
      <c r="J39" s="4"/>
      <c r="K39" s="4"/>
      <c r="L39" s="61"/>
      <c r="M39" s="104" t="str">
        <f>IF(AND(B39&lt;&gt;"",D39&lt;&gt;"",D39&gt;=マスタ!$F$4),"〇","　")</f>
        <v>　</v>
      </c>
      <c r="N39" s="59"/>
      <c r="O39" s="105"/>
      <c r="P39" s="105"/>
      <c r="AA39" s="100">
        <f t="shared" si="0"/>
        <v>0</v>
      </c>
      <c r="AB39" s="100">
        <f>IF(AA39=1,SUM(AA$11:AA39),0)</f>
        <v>0</v>
      </c>
      <c r="AC39" s="100">
        <f>IF(OR($I39="〇",$J39="〇",$K39="〇"),COUNTIF($AC$11:$AE38,"&gt;0")+1,0)</f>
        <v>0</v>
      </c>
      <c r="AD39" s="100">
        <f>IF(AND(G39&lt;&gt;"",$I39&lt;&gt;"〇",$J39&lt;&gt;"〇",$K39&lt;&gt;"〇"),COUNTIF($AC$11:$AE38,"&gt;0")+COUNTIF($AC39:$AC39,"&gt;0")+1,0)</f>
        <v>0</v>
      </c>
      <c r="AE39" s="100">
        <f>IF(AND(H39&lt;&gt;"",$I39&lt;&gt;"〇",$J39&lt;&gt;"〇",$K39&lt;&gt;"〇"),COUNTIF($AC$11:$AE38,"&gt;0")+COUNTIF($AC39:$AD39,"&gt;0")+1,0)</f>
        <v>0</v>
      </c>
      <c r="AF39" s="100">
        <f t="shared" si="1"/>
        <v>0</v>
      </c>
      <c r="AG39" s="100">
        <f>IF(AF39=1,SUM(AF$11:AF39),0)</f>
        <v>0</v>
      </c>
      <c r="AH39" s="97"/>
    </row>
    <row r="40" spans="1:34" ht="18.75" customHeight="1" x14ac:dyDescent="0.4">
      <c r="A40" s="101">
        <v>30</v>
      </c>
      <c r="B40" s="60"/>
      <c r="C40" s="59"/>
      <c r="D40" s="62"/>
      <c r="E40" s="59"/>
      <c r="F40" s="59"/>
      <c r="G40" s="59"/>
      <c r="H40" s="59"/>
      <c r="I40" s="4"/>
      <c r="J40" s="4"/>
      <c r="K40" s="4"/>
      <c r="L40" s="61"/>
      <c r="M40" s="104" t="str">
        <f>IF(AND(B40&lt;&gt;"",D40&lt;&gt;"",D40&gt;=マスタ!$F$4),"〇","　")</f>
        <v>　</v>
      </c>
      <c r="N40" s="59"/>
      <c r="O40" s="105"/>
      <c r="P40" s="105"/>
      <c r="AA40" s="100">
        <f t="shared" si="0"/>
        <v>0</v>
      </c>
      <c r="AB40" s="100">
        <f>IF(AA40=1,SUM(AA$11:AA40),0)</f>
        <v>0</v>
      </c>
      <c r="AC40" s="100">
        <f>IF(OR($I40="〇",$J40="〇",$K40="〇"),COUNTIF($AC$11:$AE39,"&gt;0")+1,0)</f>
        <v>0</v>
      </c>
      <c r="AD40" s="100">
        <f>IF(AND(G40&lt;&gt;"",$I40&lt;&gt;"〇",$J40&lt;&gt;"〇",$K40&lt;&gt;"〇"),COUNTIF($AC$11:$AE39,"&gt;0")+COUNTIF($AC40:$AC40,"&gt;0")+1,0)</f>
        <v>0</v>
      </c>
      <c r="AE40" s="100">
        <f>IF(AND(H40&lt;&gt;"",$I40&lt;&gt;"〇",$J40&lt;&gt;"〇",$K40&lt;&gt;"〇"),COUNTIF($AC$11:$AE39,"&gt;0")+COUNTIF($AC40:$AD40,"&gt;0")+1,0)</f>
        <v>0</v>
      </c>
      <c r="AF40" s="100">
        <f t="shared" si="1"/>
        <v>0</v>
      </c>
      <c r="AG40" s="100">
        <f>IF(AF40=1,SUM(AF$11:AF40),0)</f>
        <v>0</v>
      </c>
      <c r="AH40" s="97"/>
    </row>
    <row r="41" spans="1:34" ht="18.75" customHeight="1" x14ac:dyDescent="0.4">
      <c r="A41" s="101">
        <v>31</v>
      </c>
      <c r="B41" s="60"/>
      <c r="C41" s="59"/>
      <c r="D41" s="62"/>
      <c r="E41" s="59"/>
      <c r="F41" s="59"/>
      <c r="G41" s="59"/>
      <c r="H41" s="59"/>
      <c r="I41" s="4"/>
      <c r="J41" s="4"/>
      <c r="K41" s="4"/>
      <c r="L41" s="61"/>
      <c r="M41" s="104" t="str">
        <f>IF(AND(B41&lt;&gt;"",D41&lt;&gt;"",D41&gt;=マスタ!$F$4),"〇","　")</f>
        <v>　</v>
      </c>
      <c r="N41" s="59"/>
      <c r="O41" s="105"/>
      <c r="P41" s="105"/>
      <c r="AA41" s="100">
        <f t="shared" si="0"/>
        <v>0</v>
      </c>
      <c r="AB41" s="100">
        <f>IF(AA41=1,SUM(AA$11:AA41),0)</f>
        <v>0</v>
      </c>
      <c r="AC41" s="100">
        <f>IF(OR($I41="〇",$J41="〇",$K41="〇"),COUNTIF($AC$11:$AE40,"&gt;0")+1,0)</f>
        <v>0</v>
      </c>
      <c r="AD41" s="100">
        <f>IF(AND(G41&lt;&gt;"",$I41&lt;&gt;"〇",$J41&lt;&gt;"〇",$K41&lt;&gt;"〇"),COUNTIF($AC$11:$AE40,"&gt;0")+COUNTIF($AC41:$AC41,"&gt;0")+1,0)</f>
        <v>0</v>
      </c>
      <c r="AE41" s="100">
        <f>IF(AND(H41&lt;&gt;"",$I41&lt;&gt;"〇",$J41&lt;&gt;"〇",$K41&lt;&gt;"〇"),COUNTIF($AC$11:$AE40,"&gt;0")+COUNTIF($AC41:$AD41,"&gt;0")+1,0)</f>
        <v>0</v>
      </c>
      <c r="AF41" s="100">
        <f t="shared" si="1"/>
        <v>0</v>
      </c>
      <c r="AG41" s="100">
        <f>IF(AF41=1,SUM(AF$11:AF41),0)</f>
        <v>0</v>
      </c>
      <c r="AH41" s="97"/>
    </row>
    <row r="42" spans="1:34" ht="18.75" customHeight="1" x14ac:dyDescent="0.4">
      <c r="A42" s="101">
        <v>32</v>
      </c>
      <c r="B42" s="60"/>
      <c r="C42" s="59"/>
      <c r="D42" s="62"/>
      <c r="E42" s="59"/>
      <c r="F42" s="59"/>
      <c r="G42" s="59"/>
      <c r="H42" s="59"/>
      <c r="I42" s="4"/>
      <c r="J42" s="4"/>
      <c r="K42" s="4"/>
      <c r="L42" s="61"/>
      <c r="M42" s="104" t="str">
        <f>IF(AND(B42&lt;&gt;"",D42&lt;&gt;"",D42&gt;=マスタ!$F$4),"〇","　")</f>
        <v>　</v>
      </c>
      <c r="N42" s="59"/>
      <c r="O42" s="105"/>
      <c r="P42" s="105"/>
      <c r="AA42" s="100">
        <f t="shared" si="0"/>
        <v>0</v>
      </c>
      <c r="AB42" s="100">
        <f>IF(AA42=1,SUM(AA$11:AA42),0)</f>
        <v>0</v>
      </c>
      <c r="AC42" s="100">
        <f>IF(OR($I42="〇",$J42="〇",$K42="〇"),COUNTIF($AC$11:$AE41,"&gt;0")+1,0)</f>
        <v>0</v>
      </c>
      <c r="AD42" s="100">
        <f>IF(AND(G42&lt;&gt;"",$I42&lt;&gt;"〇",$J42&lt;&gt;"〇",$K42&lt;&gt;"〇"),COUNTIF($AC$11:$AE41,"&gt;0")+COUNTIF($AC42:$AC42,"&gt;0")+1,0)</f>
        <v>0</v>
      </c>
      <c r="AE42" s="100">
        <f>IF(AND(H42&lt;&gt;"",$I42&lt;&gt;"〇",$J42&lt;&gt;"〇",$K42&lt;&gt;"〇"),COUNTIF($AC$11:$AE41,"&gt;0")+COUNTIF($AC42:$AD42,"&gt;0")+1,0)</f>
        <v>0</v>
      </c>
      <c r="AF42" s="100">
        <f t="shared" si="1"/>
        <v>0</v>
      </c>
      <c r="AG42" s="100">
        <f>IF(AF42=1,SUM(AF$11:AF42),0)</f>
        <v>0</v>
      </c>
      <c r="AH42" s="97"/>
    </row>
    <row r="43" spans="1:34" ht="18.75" customHeight="1" x14ac:dyDescent="0.4">
      <c r="A43" s="101">
        <v>33</v>
      </c>
      <c r="B43" s="60"/>
      <c r="C43" s="59"/>
      <c r="D43" s="62"/>
      <c r="E43" s="59"/>
      <c r="F43" s="59"/>
      <c r="G43" s="59"/>
      <c r="H43" s="59"/>
      <c r="I43" s="4"/>
      <c r="J43" s="4"/>
      <c r="K43" s="4"/>
      <c r="L43" s="61"/>
      <c r="M43" s="104" t="str">
        <f>IF(AND(B43&lt;&gt;"",D43&lt;&gt;"",D43&gt;=マスタ!$F$4),"〇","　")</f>
        <v>　</v>
      </c>
      <c r="N43" s="59"/>
      <c r="O43" s="105"/>
      <c r="P43" s="105"/>
      <c r="AA43" s="100">
        <f t="shared" ref="AA43:AA58" si="2">IF(AND(B43&lt;&gt;"",I43&lt;&gt;"〇",J43&lt;&gt;"〇",K43&lt;&gt;"〇"),1,0)</f>
        <v>0</v>
      </c>
      <c r="AB43" s="100">
        <f>IF(AA43=1,SUM(AA$11:AA43),0)</f>
        <v>0</v>
      </c>
      <c r="AC43" s="100">
        <f>IF(OR($I43="〇",$J43="〇",$K43="〇"),COUNTIF($AC$11:$AE42,"&gt;0")+1,0)</f>
        <v>0</v>
      </c>
      <c r="AD43" s="100">
        <f>IF(AND(G43&lt;&gt;"",$I43&lt;&gt;"〇",$J43&lt;&gt;"〇",$K43&lt;&gt;"〇"),COUNTIF($AC$11:$AE42,"&gt;0")+COUNTIF($AC43:$AC43,"&gt;0")+1,0)</f>
        <v>0</v>
      </c>
      <c r="AE43" s="100">
        <f>IF(AND(H43&lt;&gt;"",$I43&lt;&gt;"〇",$J43&lt;&gt;"〇",$K43&lt;&gt;"〇"),COUNTIF($AC$11:$AE42,"&gt;0")+COUNTIF($AC43:$AD43,"&gt;0")+1,0)</f>
        <v>0</v>
      </c>
      <c r="AF43" s="100">
        <f t="shared" si="1"/>
        <v>0</v>
      </c>
      <c r="AG43" s="100">
        <f>IF(AF43=1,SUM(AF$11:AF43),0)</f>
        <v>0</v>
      </c>
      <c r="AH43" s="97"/>
    </row>
    <row r="44" spans="1:34" ht="18.75" customHeight="1" x14ac:dyDescent="0.4">
      <c r="A44" s="101">
        <v>34</v>
      </c>
      <c r="B44" s="60"/>
      <c r="C44" s="59"/>
      <c r="D44" s="62"/>
      <c r="E44" s="59"/>
      <c r="F44" s="59"/>
      <c r="G44" s="59"/>
      <c r="H44" s="59"/>
      <c r="I44" s="4"/>
      <c r="J44" s="4"/>
      <c r="K44" s="4"/>
      <c r="L44" s="61"/>
      <c r="M44" s="104" t="str">
        <f>IF(AND(B44&lt;&gt;"",D44&lt;&gt;"",D44&gt;=マスタ!$F$4),"〇","　")</f>
        <v>　</v>
      </c>
      <c r="N44" s="59"/>
      <c r="O44" s="105"/>
      <c r="P44" s="105"/>
      <c r="AA44" s="100">
        <f t="shared" si="2"/>
        <v>0</v>
      </c>
      <c r="AB44" s="100">
        <f>IF(AA44=1,SUM(AA$11:AA44),0)</f>
        <v>0</v>
      </c>
      <c r="AC44" s="100">
        <f>IF(OR($I44="〇",$J44="〇",$K44="〇"),COUNTIF($AC$11:$AE43,"&gt;0")+1,0)</f>
        <v>0</v>
      </c>
      <c r="AD44" s="100">
        <f>IF(AND(G44&lt;&gt;"",$I44&lt;&gt;"〇",$J44&lt;&gt;"〇",$K44&lt;&gt;"〇"),COUNTIF($AC$11:$AE43,"&gt;0")+COUNTIF($AC44:$AC44,"&gt;0")+1,0)</f>
        <v>0</v>
      </c>
      <c r="AE44" s="100">
        <f>IF(AND(H44&lt;&gt;"",$I44&lt;&gt;"〇",$J44&lt;&gt;"〇",$K44&lt;&gt;"〇"),COUNTIF($AC$11:$AE43,"&gt;0")+COUNTIF($AC44:$AD44,"&gt;0")+1,0)</f>
        <v>0</v>
      </c>
      <c r="AF44" s="100">
        <f t="shared" si="1"/>
        <v>0</v>
      </c>
      <c r="AG44" s="100">
        <f>IF(AF44=1,SUM(AF$11:AF44),0)</f>
        <v>0</v>
      </c>
      <c r="AH44" s="97"/>
    </row>
    <row r="45" spans="1:34" ht="18.75" customHeight="1" x14ac:dyDescent="0.4">
      <c r="A45" s="101">
        <v>35</v>
      </c>
      <c r="B45" s="60"/>
      <c r="C45" s="59"/>
      <c r="D45" s="62"/>
      <c r="E45" s="59"/>
      <c r="F45" s="59"/>
      <c r="G45" s="59"/>
      <c r="H45" s="59"/>
      <c r="I45" s="4"/>
      <c r="J45" s="4"/>
      <c r="K45" s="4"/>
      <c r="L45" s="61"/>
      <c r="M45" s="104" t="str">
        <f>IF(AND(B45&lt;&gt;"",D45&lt;&gt;"",D45&gt;=マスタ!$F$4),"〇","　")</f>
        <v>　</v>
      </c>
      <c r="N45" s="59"/>
      <c r="O45" s="105"/>
      <c r="P45" s="105"/>
      <c r="AA45" s="100">
        <f t="shared" si="2"/>
        <v>0</v>
      </c>
      <c r="AB45" s="100">
        <f>IF(AA45=1,SUM(AA$11:AA45),0)</f>
        <v>0</v>
      </c>
      <c r="AC45" s="100">
        <f>IF(OR($I45="〇",$J45="〇",$K45="〇"),COUNTIF($AC$11:$AE44,"&gt;0")+1,0)</f>
        <v>0</v>
      </c>
      <c r="AD45" s="100">
        <f>IF(AND(G45&lt;&gt;"",$I45&lt;&gt;"〇",$J45&lt;&gt;"〇",$K45&lt;&gt;"〇"),COUNTIF($AC$11:$AE44,"&gt;0")+COUNTIF($AC45:$AC45,"&gt;0")+1,0)</f>
        <v>0</v>
      </c>
      <c r="AE45" s="100">
        <f>IF(AND(H45&lt;&gt;"",$I45&lt;&gt;"〇",$J45&lt;&gt;"〇",$K45&lt;&gt;"〇"),COUNTIF($AC$11:$AE44,"&gt;0")+COUNTIF($AC45:$AD45,"&gt;0")+1,0)</f>
        <v>0</v>
      </c>
      <c r="AF45" s="100">
        <f t="shared" si="1"/>
        <v>0</v>
      </c>
      <c r="AG45" s="100">
        <f>IF(AF45=1,SUM(AF$11:AF45),0)</f>
        <v>0</v>
      </c>
      <c r="AH45" s="97"/>
    </row>
    <row r="46" spans="1:34" ht="18.75" customHeight="1" x14ac:dyDescent="0.4">
      <c r="A46" s="101">
        <v>36</v>
      </c>
      <c r="B46" s="60"/>
      <c r="C46" s="59"/>
      <c r="D46" s="62"/>
      <c r="E46" s="59"/>
      <c r="F46" s="59"/>
      <c r="G46" s="59"/>
      <c r="H46" s="59"/>
      <c r="I46" s="4"/>
      <c r="J46" s="4"/>
      <c r="K46" s="4"/>
      <c r="L46" s="61"/>
      <c r="M46" s="104" t="str">
        <f>IF(AND(B46&lt;&gt;"",D46&lt;&gt;"",D46&gt;=マスタ!$F$4),"〇","　")</f>
        <v>　</v>
      </c>
      <c r="N46" s="59"/>
      <c r="O46" s="105"/>
      <c r="P46" s="105"/>
      <c r="AA46" s="100">
        <f t="shared" si="2"/>
        <v>0</v>
      </c>
      <c r="AB46" s="100">
        <f>IF(AA46=1,SUM(AA$11:AA46),0)</f>
        <v>0</v>
      </c>
      <c r="AC46" s="100">
        <f>IF(OR($I46="〇",$J46="〇",$K46="〇"),COUNTIF($AC$11:$AE45,"&gt;0")+1,0)</f>
        <v>0</v>
      </c>
      <c r="AD46" s="100">
        <f>IF(AND(G46&lt;&gt;"",$I46&lt;&gt;"〇",$J46&lt;&gt;"〇",$K46&lt;&gt;"〇"),COUNTIF($AC$11:$AE45,"&gt;0")+COUNTIF($AC46:$AC46,"&gt;0")+1,0)</f>
        <v>0</v>
      </c>
      <c r="AE46" s="100">
        <f>IF(AND(H46&lt;&gt;"",$I46&lt;&gt;"〇",$J46&lt;&gt;"〇",$K46&lt;&gt;"〇"),COUNTIF($AC$11:$AE45,"&gt;0")+COUNTIF($AC46:$AD46,"&gt;0")+1,0)</f>
        <v>0</v>
      </c>
      <c r="AF46" s="100">
        <f t="shared" si="1"/>
        <v>0</v>
      </c>
      <c r="AG46" s="100">
        <f>IF(AF46=1,SUM(AF$11:AF46),0)</f>
        <v>0</v>
      </c>
      <c r="AH46" s="97"/>
    </row>
    <row r="47" spans="1:34" ht="18.75" customHeight="1" x14ac:dyDescent="0.4">
      <c r="A47" s="101">
        <v>37</v>
      </c>
      <c r="B47" s="60"/>
      <c r="C47" s="59"/>
      <c r="D47" s="62"/>
      <c r="E47" s="59"/>
      <c r="F47" s="59"/>
      <c r="G47" s="59"/>
      <c r="H47" s="59"/>
      <c r="I47" s="4"/>
      <c r="J47" s="4"/>
      <c r="K47" s="4"/>
      <c r="L47" s="61"/>
      <c r="M47" s="104" t="str">
        <f>IF(AND(B47&lt;&gt;"",D47&lt;&gt;"",D47&gt;=マスタ!$F$4),"〇","　")</f>
        <v>　</v>
      </c>
      <c r="N47" s="59"/>
      <c r="O47" s="105"/>
      <c r="P47" s="105"/>
      <c r="AA47" s="100">
        <f t="shared" si="2"/>
        <v>0</v>
      </c>
      <c r="AB47" s="100">
        <f>IF(AA47=1,SUM(AA$11:AA47),0)</f>
        <v>0</v>
      </c>
      <c r="AC47" s="100">
        <f>IF(OR($I47="〇",$J47="〇",$K47="〇"),COUNTIF($AC$11:$AE46,"&gt;0")+1,0)</f>
        <v>0</v>
      </c>
      <c r="AD47" s="100">
        <f>IF(AND(G47&lt;&gt;"",$I47&lt;&gt;"〇",$J47&lt;&gt;"〇",$K47&lt;&gt;"〇"),COUNTIF($AC$11:$AE46,"&gt;0")+COUNTIF($AC47:$AC47,"&gt;0")+1,0)</f>
        <v>0</v>
      </c>
      <c r="AE47" s="100">
        <f>IF(AND(H47&lt;&gt;"",$I47&lt;&gt;"〇",$J47&lt;&gt;"〇",$K47&lt;&gt;"〇"),COUNTIF($AC$11:$AE46,"&gt;0")+COUNTIF($AC47:$AD47,"&gt;0")+1,0)</f>
        <v>0</v>
      </c>
      <c r="AF47" s="100">
        <f t="shared" si="1"/>
        <v>0</v>
      </c>
      <c r="AG47" s="100">
        <f>IF(AF47=1,SUM(AF$11:AF47),0)</f>
        <v>0</v>
      </c>
      <c r="AH47" s="97"/>
    </row>
    <row r="48" spans="1:34" ht="18.75" customHeight="1" x14ac:dyDescent="0.4">
      <c r="A48" s="101">
        <v>38</v>
      </c>
      <c r="B48" s="60"/>
      <c r="C48" s="59"/>
      <c r="D48" s="62"/>
      <c r="E48" s="59"/>
      <c r="F48" s="59"/>
      <c r="G48" s="59"/>
      <c r="H48" s="59"/>
      <c r="I48" s="4"/>
      <c r="J48" s="4"/>
      <c r="K48" s="4"/>
      <c r="L48" s="61"/>
      <c r="M48" s="104" t="str">
        <f>IF(AND(B48&lt;&gt;"",D48&lt;&gt;"",D48&gt;=マスタ!$F$4),"〇","　")</f>
        <v>　</v>
      </c>
      <c r="N48" s="59"/>
      <c r="O48" s="105"/>
      <c r="P48" s="105"/>
      <c r="AA48" s="100">
        <f t="shared" si="2"/>
        <v>0</v>
      </c>
      <c r="AB48" s="100">
        <f>IF(AA48=1,SUM(AA$11:AA48),0)</f>
        <v>0</v>
      </c>
      <c r="AC48" s="100">
        <f>IF(OR($I48="〇",$J48="〇",$K48="〇"),COUNTIF($AC$11:$AE47,"&gt;0")+1,0)</f>
        <v>0</v>
      </c>
      <c r="AD48" s="100">
        <f>IF(AND(G48&lt;&gt;"",$I48&lt;&gt;"〇",$J48&lt;&gt;"〇",$K48&lt;&gt;"〇"),COUNTIF($AC$11:$AE47,"&gt;0")+COUNTIF($AC48:$AC48,"&gt;0")+1,0)</f>
        <v>0</v>
      </c>
      <c r="AE48" s="100">
        <f>IF(AND(H48&lt;&gt;"",$I48&lt;&gt;"〇",$J48&lt;&gt;"〇",$K48&lt;&gt;"〇"),COUNTIF($AC$11:$AE47,"&gt;0")+COUNTIF($AC48:$AD48,"&gt;0")+1,0)</f>
        <v>0</v>
      </c>
      <c r="AF48" s="100">
        <f t="shared" si="1"/>
        <v>0</v>
      </c>
      <c r="AG48" s="100">
        <f>IF(AF48=1,SUM(AF$11:AF48),0)</f>
        <v>0</v>
      </c>
      <c r="AH48" s="97"/>
    </row>
    <row r="49" spans="1:34" ht="18.75" customHeight="1" x14ac:dyDescent="0.4">
      <c r="A49" s="101">
        <v>39</v>
      </c>
      <c r="B49" s="60"/>
      <c r="C49" s="59"/>
      <c r="D49" s="62"/>
      <c r="E49" s="59"/>
      <c r="F49" s="59"/>
      <c r="G49" s="59"/>
      <c r="H49" s="59"/>
      <c r="I49" s="4"/>
      <c r="J49" s="4"/>
      <c r="K49" s="4"/>
      <c r="L49" s="61"/>
      <c r="M49" s="104" t="str">
        <f>IF(AND(B49&lt;&gt;"",D49&lt;&gt;"",D49&gt;=マスタ!$F$4),"〇","　")</f>
        <v>　</v>
      </c>
      <c r="N49" s="59"/>
      <c r="O49" s="105"/>
      <c r="P49" s="105"/>
      <c r="AA49" s="100">
        <f t="shared" si="2"/>
        <v>0</v>
      </c>
      <c r="AB49" s="100">
        <f>IF(AA49=1,SUM(AA$11:AA49),0)</f>
        <v>0</v>
      </c>
      <c r="AC49" s="100">
        <f>IF(OR($I49="〇",$J49="〇",$K49="〇"),COUNTIF($AC$11:$AE48,"&gt;0")+1,0)</f>
        <v>0</v>
      </c>
      <c r="AD49" s="100">
        <f>IF(AND(G49&lt;&gt;"",$I49&lt;&gt;"〇",$J49&lt;&gt;"〇",$K49&lt;&gt;"〇"),COUNTIF($AC$11:$AE48,"&gt;0")+COUNTIF($AC49:$AC49,"&gt;0")+1,0)</f>
        <v>0</v>
      </c>
      <c r="AE49" s="100">
        <f>IF(AND(H49&lt;&gt;"",$I49&lt;&gt;"〇",$J49&lt;&gt;"〇",$K49&lt;&gt;"〇"),COUNTIF($AC$11:$AE48,"&gt;0")+COUNTIF($AC49:$AD49,"&gt;0")+1,0)</f>
        <v>0</v>
      </c>
      <c r="AF49" s="100">
        <f t="shared" si="1"/>
        <v>0</v>
      </c>
      <c r="AG49" s="100">
        <f>IF(AF49=1,SUM(AF$11:AF49),0)</f>
        <v>0</v>
      </c>
      <c r="AH49" s="97"/>
    </row>
    <row r="50" spans="1:34" ht="18.75" customHeight="1" x14ac:dyDescent="0.4">
      <c r="A50" s="101">
        <v>40</v>
      </c>
      <c r="B50" s="60"/>
      <c r="C50" s="59"/>
      <c r="D50" s="62"/>
      <c r="E50" s="59"/>
      <c r="F50" s="59"/>
      <c r="G50" s="59"/>
      <c r="H50" s="59"/>
      <c r="I50" s="4"/>
      <c r="J50" s="4"/>
      <c r="K50" s="4"/>
      <c r="L50" s="61"/>
      <c r="M50" s="104" t="str">
        <f>IF(AND(B50&lt;&gt;"",D50&lt;&gt;"",D50&gt;=マスタ!$F$4),"〇","　")</f>
        <v>　</v>
      </c>
      <c r="N50" s="59"/>
      <c r="O50" s="105"/>
      <c r="P50" s="105"/>
      <c r="AA50" s="100">
        <f t="shared" si="2"/>
        <v>0</v>
      </c>
      <c r="AB50" s="100">
        <f>IF(AA50=1,SUM(AA$11:AA50),0)</f>
        <v>0</v>
      </c>
      <c r="AC50" s="100">
        <f>IF(OR($I50="〇",$J50="〇",$K50="〇"),COUNTIF($AC$11:$AE49,"&gt;0")+1,0)</f>
        <v>0</v>
      </c>
      <c r="AD50" s="100">
        <f>IF(AND(G50&lt;&gt;"",$I50&lt;&gt;"〇",$J50&lt;&gt;"〇",$K50&lt;&gt;"〇"),COUNTIF($AC$11:$AE49,"&gt;0")+COUNTIF($AC50:$AC50,"&gt;0")+1,0)</f>
        <v>0</v>
      </c>
      <c r="AE50" s="100">
        <f>IF(AND(H50&lt;&gt;"",$I50&lt;&gt;"〇",$J50&lt;&gt;"〇",$K50&lt;&gt;"〇"),COUNTIF($AC$11:$AE49,"&gt;0")+COUNTIF($AC50:$AD50,"&gt;0")+1,0)</f>
        <v>0</v>
      </c>
      <c r="AF50" s="100">
        <f t="shared" si="1"/>
        <v>0</v>
      </c>
      <c r="AG50" s="100">
        <f>IF(AF50=1,SUM(AF$11:AF50),0)</f>
        <v>0</v>
      </c>
      <c r="AH50" s="97"/>
    </row>
    <row r="51" spans="1:34" ht="18.75" customHeight="1" x14ac:dyDescent="0.4">
      <c r="A51" s="101">
        <v>41</v>
      </c>
      <c r="B51" s="60"/>
      <c r="C51" s="59"/>
      <c r="D51" s="62"/>
      <c r="E51" s="59"/>
      <c r="F51" s="59"/>
      <c r="G51" s="59"/>
      <c r="H51" s="59"/>
      <c r="I51" s="4"/>
      <c r="J51" s="4"/>
      <c r="K51" s="4"/>
      <c r="L51" s="61"/>
      <c r="M51" s="104" t="str">
        <f>IF(AND(B51&lt;&gt;"",D51&lt;&gt;"",D51&gt;=マスタ!$F$4),"〇","　")</f>
        <v>　</v>
      </c>
      <c r="N51" s="59"/>
      <c r="O51" s="105"/>
      <c r="P51" s="105"/>
      <c r="AA51" s="100">
        <f t="shared" si="2"/>
        <v>0</v>
      </c>
      <c r="AB51" s="100">
        <f>IF(AA51=1,SUM(AA$11:AA51),0)</f>
        <v>0</v>
      </c>
      <c r="AC51" s="100">
        <f>IF(OR($I51="〇",$J51="〇",$K51="〇"),COUNTIF($AC$11:$AE50,"&gt;0")+1,0)</f>
        <v>0</v>
      </c>
      <c r="AD51" s="100">
        <f>IF(AND(G51&lt;&gt;"",$I51&lt;&gt;"〇",$J51&lt;&gt;"〇",$K51&lt;&gt;"〇"),COUNTIF($AC$11:$AE50,"&gt;0")+COUNTIF($AC51:$AC51,"&gt;0")+1,0)</f>
        <v>0</v>
      </c>
      <c r="AE51" s="100">
        <f>IF(AND(H51&lt;&gt;"",$I51&lt;&gt;"〇",$J51&lt;&gt;"〇",$K51&lt;&gt;"〇"),COUNTIF($AC$11:$AE50,"&gt;0")+COUNTIF($AC51:$AD51,"&gt;0")+1,0)</f>
        <v>0</v>
      </c>
      <c r="AF51" s="100">
        <f t="shared" si="1"/>
        <v>0</v>
      </c>
      <c r="AG51" s="100">
        <f>IF(AF51=1,SUM(AF$11:AF51),0)</f>
        <v>0</v>
      </c>
      <c r="AH51" s="97"/>
    </row>
    <row r="52" spans="1:34" ht="18.75" customHeight="1" x14ac:dyDescent="0.4">
      <c r="A52" s="101">
        <v>42</v>
      </c>
      <c r="B52" s="60"/>
      <c r="C52" s="59"/>
      <c r="D52" s="62"/>
      <c r="E52" s="59"/>
      <c r="F52" s="59"/>
      <c r="G52" s="59"/>
      <c r="H52" s="59"/>
      <c r="I52" s="4"/>
      <c r="J52" s="4"/>
      <c r="K52" s="4"/>
      <c r="L52" s="61"/>
      <c r="M52" s="104" t="str">
        <f>IF(AND(B52&lt;&gt;"",D52&lt;&gt;"",D52&gt;=マスタ!$F$4),"〇","　")</f>
        <v>　</v>
      </c>
      <c r="N52" s="59"/>
      <c r="O52" s="105"/>
      <c r="P52" s="105"/>
      <c r="AA52" s="100">
        <f t="shared" si="2"/>
        <v>0</v>
      </c>
      <c r="AB52" s="100">
        <f>IF(AA52=1,SUM(AA$11:AA52),0)</f>
        <v>0</v>
      </c>
      <c r="AC52" s="100">
        <f>IF(OR($I52="〇",$J52="〇",$K52="〇"),COUNTIF($AC$11:$AE51,"&gt;0")+1,0)</f>
        <v>0</v>
      </c>
      <c r="AD52" s="100">
        <f>IF(AND(G52&lt;&gt;"",$I52&lt;&gt;"〇",$J52&lt;&gt;"〇",$K52&lt;&gt;"〇"),COUNTIF($AC$11:$AE51,"&gt;0")+COUNTIF($AC52:$AC52,"&gt;0")+1,0)</f>
        <v>0</v>
      </c>
      <c r="AE52" s="100">
        <f>IF(AND(H52&lt;&gt;"",$I52&lt;&gt;"〇",$J52&lt;&gt;"〇",$K52&lt;&gt;"〇"),COUNTIF($AC$11:$AE51,"&gt;0")+COUNTIF($AC52:$AD52,"&gt;0")+1,0)</f>
        <v>0</v>
      </c>
      <c r="AF52" s="100">
        <f t="shared" si="1"/>
        <v>0</v>
      </c>
      <c r="AG52" s="100">
        <f>IF(AF52=1,SUM(AF$11:AF52),0)</f>
        <v>0</v>
      </c>
      <c r="AH52" s="97"/>
    </row>
    <row r="53" spans="1:34" ht="18.75" customHeight="1" x14ac:dyDescent="0.4">
      <c r="A53" s="101">
        <v>43</v>
      </c>
      <c r="B53" s="60"/>
      <c r="C53" s="59"/>
      <c r="D53" s="62"/>
      <c r="E53" s="59"/>
      <c r="F53" s="59"/>
      <c r="G53" s="59"/>
      <c r="H53" s="59"/>
      <c r="I53" s="4"/>
      <c r="J53" s="4"/>
      <c r="K53" s="4"/>
      <c r="L53" s="61"/>
      <c r="M53" s="104" t="str">
        <f>IF(AND(B53&lt;&gt;"",D53&lt;&gt;"",D53&gt;=マスタ!$F$4),"〇","　")</f>
        <v>　</v>
      </c>
      <c r="N53" s="59"/>
      <c r="O53" s="105"/>
      <c r="P53" s="105"/>
      <c r="AA53" s="100">
        <f t="shared" si="2"/>
        <v>0</v>
      </c>
      <c r="AB53" s="100">
        <f>IF(AA53=1,SUM(AA$11:AA53),0)</f>
        <v>0</v>
      </c>
      <c r="AC53" s="100">
        <f>IF(OR($I53="〇",$J53="〇",$K53="〇"),COUNTIF($AC$11:$AE52,"&gt;0")+1,0)</f>
        <v>0</v>
      </c>
      <c r="AD53" s="100">
        <f>IF(AND(G53&lt;&gt;"",$I53&lt;&gt;"〇",$J53&lt;&gt;"〇",$K53&lt;&gt;"〇"),COUNTIF($AC$11:$AE52,"&gt;0")+COUNTIF($AC53:$AC53,"&gt;0")+1,0)</f>
        <v>0</v>
      </c>
      <c r="AE53" s="100">
        <f>IF(AND(H53&lt;&gt;"",$I53&lt;&gt;"〇",$J53&lt;&gt;"〇",$K53&lt;&gt;"〇"),COUNTIF($AC$11:$AE52,"&gt;0")+COUNTIF($AC53:$AD53,"&gt;0")+1,0)</f>
        <v>0</v>
      </c>
      <c r="AF53" s="100">
        <f t="shared" si="1"/>
        <v>0</v>
      </c>
      <c r="AG53" s="100">
        <f>IF(AF53=1,SUM(AF$11:AF53),0)</f>
        <v>0</v>
      </c>
      <c r="AH53" s="97"/>
    </row>
    <row r="54" spans="1:34" ht="18.75" customHeight="1" x14ac:dyDescent="0.4">
      <c r="A54" s="101">
        <v>44</v>
      </c>
      <c r="B54" s="60"/>
      <c r="C54" s="59"/>
      <c r="D54" s="62"/>
      <c r="E54" s="59"/>
      <c r="F54" s="59"/>
      <c r="G54" s="59"/>
      <c r="H54" s="59"/>
      <c r="I54" s="4"/>
      <c r="J54" s="4"/>
      <c r="K54" s="4"/>
      <c r="L54" s="61"/>
      <c r="M54" s="104" t="str">
        <f>IF(AND(B54&lt;&gt;"",D54&lt;&gt;"",D54&gt;=マスタ!$F$4),"〇","　")</f>
        <v>　</v>
      </c>
      <c r="N54" s="59"/>
      <c r="O54" s="105"/>
      <c r="P54" s="105"/>
      <c r="AA54" s="100">
        <f t="shared" si="2"/>
        <v>0</v>
      </c>
      <c r="AB54" s="100">
        <f>IF(AA54=1,SUM(AA$11:AA54),0)</f>
        <v>0</v>
      </c>
      <c r="AC54" s="100">
        <f>IF(OR($I54="〇",$J54="〇",$K54="〇"),COUNTIF($AC$11:$AE53,"&gt;0")+1,0)</f>
        <v>0</v>
      </c>
      <c r="AD54" s="100">
        <f>IF(AND(G54&lt;&gt;"",$I54&lt;&gt;"〇",$J54&lt;&gt;"〇",$K54&lt;&gt;"〇"),COUNTIF($AC$11:$AE53,"&gt;0")+COUNTIF($AC54:$AC54,"&gt;0")+1,0)</f>
        <v>0</v>
      </c>
      <c r="AE54" s="100">
        <f>IF(AND(H54&lt;&gt;"",$I54&lt;&gt;"〇",$J54&lt;&gt;"〇",$K54&lt;&gt;"〇"),COUNTIF($AC$11:$AE53,"&gt;0")+COUNTIF($AC54:$AD54,"&gt;0")+1,0)</f>
        <v>0</v>
      </c>
      <c r="AF54" s="100">
        <f t="shared" si="1"/>
        <v>0</v>
      </c>
      <c r="AG54" s="100">
        <f>IF(AF54=1,SUM(AF$11:AF54),0)</f>
        <v>0</v>
      </c>
      <c r="AH54" s="97"/>
    </row>
    <row r="55" spans="1:34" ht="18.75" customHeight="1" x14ac:dyDescent="0.4">
      <c r="A55" s="101">
        <v>45</v>
      </c>
      <c r="B55" s="60"/>
      <c r="C55" s="59"/>
      <c r="D55" s="62"/>
      <c r="E55" s="59"/>
      <c r="F55" s="59"/>
      <c r="G55" s="59"/>
      <c r="H55" s="59"/>
      <c r="I55" s="4"/>
      <c r="J55" s="4"/>
      <c r="K55" s="4"/>
      <c r="L55" s="61"/>
      <c r="M55" s="104" t="str">
        <f>IF(AND(B55&lt;&gt;"",D55&lt;&gt;"",D55&gt;=マスタ!$F$4),"〇","　")</f>
        <v>　</v>
      </c>
      <c r="N55" s="59"/>
      <c r="O55" s="105"/>
      <c r="P55" s="105"/>
      <c r="AA55" s="100">
        <f t="shared" si="2"/>
        <v>0</v>
      </c>
      <c r="AB55" s="100">
        <f>IF(AA55=1,SUM(AA$11:AA55),0)</f>
        <v>0</v>
      </c>
      <c r="AC55" s="100">
        <f>IF(OR($I55="〇",$J55="〇",$K55="〇"),COUNTIF($AC$11:$AE54,"&gt;0")+1,0)</f>
        <v>0</v>
      </c>
      <c r="AD55" s="100">
        <f>IF(AND(G55&lt;&gt;"",$I55&lt;&gt;"〇",$J55&lt;&gt;"〇",$K55&lt;&gt;"〇"),COUNTIF($AC$11:$AE54,"&gt;0")+COUNTIF($AC55:$AC55,"&gt;0")+1,0)</f>
        <v>0</v>
      </c>
      <c r="AE55" s="100">
        <f>IF(AND(H55&lt;&gt;"",$I55&lt;&gt;"〇",$J55&lt;&gt;"〇",$K55&lt;&gt;"〇"),COUNTIF($AC$11:$AE54,"&gt;0")+COUNTIF($AC55:$AD55,"&gt;0")+1,0)</f>
        <v>0</v>
      </c>
      <c r="AF55" s="100">
        <f t="shared" si="1"/>
        <v>0</v>
      </c>
      <c r="AG55" s="100">
        <f>IF(AF55=1,SUM(AF$11:AF55),0)</f>
        <v>0</v>
      </c>
      <c r="AH55" s="97"/>
    </row>
    <row r="56" spans="1:34" ht="18.75" customHeight="1" x14ac:dyDescent="0.4">
      <c r="A56" s="101">
        <v>46</v>
      </c>
      <c r="B56" s="60"/>
      <c r="C56" s="59"/>
      <c r="D56" s="62"/>
      <c r="E56" s="59"/>
      <c r="F56" s="59"/>
      <c r="G56" s="59"/>
      <c r="H56" s="59"/>
      <c r="I56" s="4"/>
      <c r="J56" s="4"/>
      <c r="K56" s="4"/>
      <c r="L56" s="61"/>
      <c r="M56" s="104" t="str">
        <f>IF(AND(B56&lt;&gt;"",D56&lt;&gt;"",D56&gt;=マスタ!$F$4),"〇","　")</f>
        <v>　</v>
      </c>
      <c r="N56" s="59"/>
      <c r="O56" s="105"/>
      <c r="P56" s="105"/>
      <c r="AA56" s="100">
        <f t="shared" si="2"/>
        <v>0</v>
      </c>
      <c r="AB56" s="100">
        <f>IF(AA56=1,SUM(AA$11:AA56),0)</f>
        <v>0</v>
      </c>
      <c r="AC56" s="100">
        <f>IF(OR($I56="〇",$J56="〇",$K56="〇"),COUNTIF($AC$11:$AE55,"&gt;0")+1,0)</f>
        <v>0</v>
      </c>
      <c r="AD56" s="100">
        <f>IF(AND(G56&lt;&gt;"",$I56&lt;&gt;"〇",$J56&lt;&gt;"〇",$K56&lt;&gt;"〇"),COUNTIF($AC$11:$AE55,"&gt;0")+COUNTIF($AC56:$AC56,"&gt;0")+1,0)</f>
        <v>0</v>
      </c>
      <c r="AE56" s="100">
        <f>IF(AND(H56&lt;&gt;"",$I56&lt;&gt;"〇",$J56&lt;&gt;"〇",$K56&lt;&gt;"〇"),COUNTIF($AC$11:$AE55,"&gt;0")+COUNTIF($AC56:$AD56,"&gt;0")+1,0)</f>
        <v>0</v>
      </c>
      <c r="AF56" s="100">
        <f t="shared" si="1"/>
        <v>0</v>
      </c>
      <c r="AG56" s="100">
        <f>IF(AF56=1,SUM(AF$11:AF56),0)</f>
        <v>0</v>
      </c>
      <c r="AH56" s="97"/>
    </row>
    <row r="57" spans="1:34" ht="18.75" customHeight="1" x14ac:dyDescent="0.4">
      <c r="A57" s="101">
        <v>47</v>
      </c>
      <c r="B57" s="60"/>
      <c r="C57" s="59"/>
      <c r="D57" s="62"/>
      <c r="E57" s="59"/>
      <c r="F57" s="59"/>
      <c r="G57" s="59"/>
      <c r="H57" s="59"/>
      <c r="I57" s="4"/>
      <c r="J57" s="4"/>
      <c r="K57" s="4"/>
      <c r="L57" s="61"/>
      <c r="M57" s="104" t="str">
        <f>IF(AND(B57&lt;&gt;"",D57&lt;&gt;"",D57&gt;=マスタ!$F$4),"〇","　")</f>
        <v>　</v>
      </c>
      <c r="N57" s="59"/>
      <c r="O57" s="105"/>
      <c r="P57" s="105"/>
      <c r="AA57" s="100">
        <f t="shared" si="2"/>
        <v>0</v>
      </c>
      <c r="AB57" s="100">
        <f>IF(AA57=1,SUM(AA$11:AA57),0)</f>
        <v>0</v>
      </c>
      <c r="AC57" s="100">
        <f>IF(OR($I57="〇",$J57="〇",$K57="〇"),COUNTIF($AC$11:$AE56,"&gt;0")+1,0)</f>
        <v>0</v>
      </c>
      <c r="AD57" s="100">
        <f>IF(AND(G57&lt;&gt;"",$I57&lt;&gt;"〇",$J57&lt;&gt;"〇",$K57&lt;&gt;"〇"),COUNTIF($AC$11:$AE56,"&gt;0")+COUNTIF($AC57:$AC57,"&gt;0")+1,0)</f>
        <v>0</v>
      </c>
      <c r="AE57" s="100">
        <f>IF(AND(H57&lt;&gt;"",$I57&lt;&gt;"〇",$J57&lt;&gt;"〇",$K57&lt;&gt;"〇"),COUNTIF($AC$11:$AE56,"&gt;0")+COUNTIF($AC57:$AD57,"&gt;0")+1,0)</f>
        <v>0</v>
      </c>
      <c r="AF57" s="100">
        <f t="shared" si="1"/>
        <v>0</v>
      </c>
      <c r="AG57" s="100">
        <f>IF(AF57=1,SUM(AF$11:AF57),0)</f>
        <v>0</v>
      </c>
      <c r="AH57" s="97"/>
    </row>
    <row r="58" spans="1:34" ht="18.75" customHeight="1" x14ac:dyDescent="0.4">
      <c r="A58" s="101">
        <v>48</v>
      </c>
      <c r="B58" s="60"/>
      <c r="C58" s="59"/>
      <c r="D58" s="62"/>
      <c r="E58" s="59"/>
      <c r="F58" s="59"/>
      <c r="G58" s="59"/>
      <c r="H58" s="59"/>
      <c r="I58" s="4"/>
      <c r="J58" s="4"/>
      <c r="K58" s="4"/>
      <c r="L58" s="61"/>
      <c r="M58" s="104" t="str">
        <f>IF(AND(B58&lt;&gt;"",D58&lt;&gt;"",D58&gt;=マスタ!$F$4),"〇","　")</f>
        <v>　</v>
      </c>
      <c r="N58" s="59"/>
      <c r="O58" s="105"/>
      <c r="P58" s="105"/>
      <c r="AA58" s="100">
        <f t="shared" si="2"/>
        <v>0</v>
      </c>
      <c r="AB58" s="100">
        <f>IF(AA58=1,SUM(AA$11:AA58),0)</f>
        <v>0</v>
      </c>
      <c r="AC58" s="100">
        <f>IF(OR($I58="〇",$J58="〇",$K58="〇"),COUNTIF($AC$11:$AE57,"&gt;0")+1,0)</f>
        <v>0</v>
      </c>
      <c r="AD58" s="100">
        <f>IF(AND(G58&lt;&gt;"",$I58&lt;&gt;"〇",$J58&lt;&gt;"〇",$K58&lt;&gt;"〇"),COUNTIF($AC$11:$AE57,"&gt;0")+COUNTIF($AC58:$AC58,"&gt;0")+1,0)</f>
        <v>0</v>
      </c>
      <c r="AE58" s="100">
        <f>IF(AND(H58&lt;&gt;"",$I58&lt;&gt;"〇",$J58&lt;&gt;"〇",$K58&lt;&gt;"〇"),COUNTIF($AC$11:$AE57,"&gt;0")+COUNTIF($AC58:$AD58,"&gt;0")+1,0)</f>
        <v>0</v>
      </c>
      <c r="AF58" s="100">
        <f t="shared" si="1"/>
        <v>0</v>
      </c>
      <c r="AG58" s="100">
        <f>IF(AF58=1,SUM(AF$11:AF58),0)</f>
        <v>0</v>
      </c>
      <c r="AH58" s="97"/>
    </row>
    <row r="59" spans="1:34" ht="18.75" customHeight="1" x14ac:dyDescent="0.4">
      <c r="A59" s="101">
        <v>49</v>
      </c>
      <c r="B59" s="60"/>
      <c r="C59" s="59"/>
      <c r="D59" s="62"/>
      <c r="E59" s="59"/>
      <c r="F59" s="59"/>
      <c r="G59" s="59"/>
      <c r="H59" s="59"/>
      <c r="I59" s="4"/>
      <c r="J59" s="4"/>
      <c r="K59" s="4"/>
      <c r="L59" s="61"/>
      <c r="M59" s="104" t="str">
        <f>IF(AND(B59&lt;&gt;"",D59&lt;&gt;"",D59&gt;=マスタ!$F$4),"〇","　")</f>
        <v>　</v>
      </c>
      <c r="N59" s="59"/>
      <c r="O59" s="105"/>
      <c r="P59" s="105"/>
      <c r="AA59" s="100">
        <f t="shared" ref="AA59:AA110" si="3">IF(AND(B59&lt;&gt;"",I59&lt;&gt;"〇",J59&lt;&gt;"〇",K59&lt;&gt;"〇"),1,0)</f>
        <v>0</v>
      </c>
      <c r="AB59" s="100">
        <f>IF(AA59=1,SUM(AA$11:AA59),0)</f>
        <v>0</v>
      </c>
      <c r="AC59" s="100">
        <f>IF(OR($I59="〇",$J59="〇",$K59="〇"),COUNTIF($AC$11:$AE58,"&gt;0")+1,0)</f>
        <v>0</v>
      </c>
      <c r="AD59" s="100">
        <f>IF(AND(G59&lt;&gt;"",$I59&lt;&gt;"〇",$J59&lt;&gt;"〇",$K59&lt;&gt;"〇"),COUNTIF($AC$11:$AE58,"&gt;0")+COUNTIF($AC59:$AC59,"&gt;0")+1,0)</f>
        <v>0</v>
      </c>
      <c r="AE59" s="100">
        <f>IF(AND(H59&lt;&gt;"",$I59&lt;&gt;"〇",$J59&lt;&gt;"〇",$K59&lt;&gt;"〇"),COUNTIF($AC$11:$AE58,"&gt;0")+COUNTIF($AC59:$AD59,"&gt;0")+1,0)</f>
        <v>0</v>
      </c>
      <c r="AF59" s="100">
        <f t="shared" ref="AF59:AF110" si="4">IF(M59="〇",1,0)</f>
        <v>0</v>
      </c>
      <c r="AG59" s="100">
        <f>IF(AF59=1,SUM(AF$11:AF59),0)</f>
        <v>0</v>
      </c>
      <c r="AH59" s="97"/>
    </row>
    <row r="60" spans="1:34" ht="18.75" customHeight="1" x14ac:dyDescent="0.4">
      <c r="A60" s="101">
        <v>50</v>
      </c>
      <c r="B60" s="60"/>
      <c r="C60" s="59"/>
      <c r="D60" s="62"/>
      <c r="E60" s="59"/>
      <c r="F60" s="59"/>
      <c r="G60" s="59"/>
      <c r="H60" s="59"/>
      <c r="I60" s="4"/>
      <c r="J60" s="4"/>
      <c r="K60" s="4"/>
      <c r="L60" s="61"/>
      <c r="M60" s="104" t="str">
        <f>IF(AND(B60&lt;&gt;"",D60&lt;&gt;"",D60&gt;=マスタ!$F$4),"〇","　")</f>
        <v>　</v>
      </c>
      <c r="N60" s="59"/>
      <c r="O60" s="105"/>
      <c r="P60" s="105"/>
      <c r="AA60" s="100">
        <f t="shared" si="3"/>
        <v>0</v>
      </c>
      <c r="AB60" s="100">
        <f>IF(AA60=1,SUM(AA$11:AA60),0)</f>
        <v>0</v>
      </c>
      <c r="AC60" s="100">
        <f>IF(OR($I60="〇",$J60="〇",$K60="〇"),COUNTIF($AC$11:$AE59,"&gt;0")+1,0)</f>
        <v>0</v>
      </c>
      <c r="AD60" s="100">
        <f>IF(AND(G60&lt;&gt;"",$I60&lt;&gt;"〇",$J60&lt;&gt;"〇",$K60&lt;&gt;"〇"),COUNTIF($AC$11:$AE59,"&gt;0")+COUNTIF($AC60:$AC60,"&gt;0")+1,0)</f>
        <v>0</v>
      </c>
      <c r="AE60" s="100">
        <f>IF(AND(H60&lt;&gt;"",$I60&lt;&gt;"〇",$J60&lt;&gt;"〇",$K60&lt;&gt;"〇"),COUNTIF($AC$11:$AE59,"&gt;0")+COUNTIF($AC60:$AD60,"&gt;0")+1,0)</f>
        <v>0</v>
      </c>
      <c r="AF60" s="100">
        <f t="shared" si="4"/>
        <v>0</v>
      </c>
      <c r="AG60" s="100">
        <f>IF(AF60=1,SUM(AF$11:AF60),0)</f>
        <v>0</v>
      </c>
      <c r="AH60" s="97"/>
    </row>
    <row r="61" spans="1:34" ht="18.75" customHeight="1" x14ac:dyDescent="0.4">
      <c r="A61" s="101">
        <v>51</v>
      </c>
      <c r="B61" s="60"/>
      <c r="C61" s="59"/>
      <c r="D61" s="62"/>
      <c r="E61" s="59"/>
      <c r="F61" s="59"/>
      <c r="G61" s="59"/>
      <c r="H61" s="59"/>
      <c r="I61" s="4"/>
      <c r="J61" s="4"/>
      <c r="K61" s="4"/>
      <c r="L61" s="61"/>
      <c r="M61" s="104" t="str">
        <f>IF(AND(B61&lt;&gt;"",D61&lt;&gt;"",D61&gt;=マスタ!$F$4),"〇","　")</f>
        <v>　</v>
      </c>
      <c r="N61" s="59"/>
      <c r="O61" s="105"/>
      <c r="P61" s="105"/>
      <c r="AA61" s="100">
        <f t="shared" si="3"/>
        <v>0</v>
      </c>
      <c r="AB61" s="100">
        <f>IF(AA61=1,SUM(AA$11:AA61),0)</f>
        <v>0</v>
      </c>
      <c r="AC61" s="100">
        <f>IF(OR($I61="〇",$J61="〇",$K61="〇"),COUNTIF($AC$11:$AE60,"&gt;0")+1,0)</f>
        <v>0</v>
      </c>
      <c r="AD61" s="100">
        <f>IF(AND(G61&lt;&gt;"",$I61&lt;&gt;"〇",$J61&lt;&gt;"〇",$K61&lt;&gt;"〇"),COUNTIF($AC$11:$AE60,"&gt;0")+COUNTIF($AC61:$AC61,"&gt;0")+1,0)</f>
        <v>0</v>
      </c>
      <c r="AE61" s="100">
        <f>IF(AND(H61&lt;&gt;"",$I61&lt;&gt;"〇",$J61&lt;&gt;"〇",$K61&lt;&gt;"〇"),COUNTIF($AC$11:$AE60,"&gt;0")+COUNTIF($AC61:$AD61,"&gt;0")+1,0)</f>
        <v>0</v>
      </c>
      <c r="AF61" s="100">
        <f t="shared" si="4"/>
        <v>0</v>
      </c>
      <c r="AG61" s="100">
        <f>IF(AF61=1,SUM(AF$11:AF61),0)</f>
        <v>0</v>
      </c>
      <c r="AH61" s="97"/>
    </row>
    <row r="62" spans="1:34" ht="18.75" customHeight="1" x14ac:dyDescent="0.4">
      <c r="A62" s="101">
        <v>52</v>
      </c>
      <c r="B62" s="60"/>
      <c r="C62" s="59"/>
      <c r="D62" s="62"/>
      <c r="E62" s="59"/>
      <c r="F62" s="59"/>
      <c r="G62" s="59"/>
      <c r="H62" s="59"/>
      <c r="I62" s="4"/>
      <c r="J62" s="4"/>
      <c r="K62" s="4"/>
      <c r="L62" s="61"/>
      <c r="M62" s="104" t="str">
        <f>IF(AND(B62&lt;&gt;"",D62&lt;&gt;"",D62&gt;=マスタ!$F$4),"〇","　")</f>
        <v>　</v>
      </c>
      <c r="N62" s="59"/>
      <c r="O62" s="105"/>
      <c r="P62" s="105"/>
      <c r="AA62" s="100">
        <f t="shared" si="3"/>
        <v>0</v>
      </c>
      <c r="AB62" s="100">
        <f>IF(AA62=1,SUM(AA$11:AA62),0)</f>
        <v>0</v>
      </c>
      <c r="AC62" s="100">
        <f>IF(OR($I62="〇",$J62="〇",$K62="〇"),COUNTIF($AC$11:$AE61,"&gt;0")+1,0)</f>
        <v>0</v>
      </c>
      <c r="AD62" s="100">
        <f>IF(AND(G62&lt;&gt;"",$I62&lt;&gt;"〇",$J62&lt;&gt;"〇",$K62&lt;&gt;"〇"),COUNTIF($AC$11:$AE61,"&gt;0")+COUNTIF($AC62:$AC62,"&gt;0")+1,0)</f>
        <v>0</v>
      </c>
      <c r="AE62" s="100">
        <f>IF(AND(H62&lt;&gt;"",$I62&lt;&gt;"〇",$J62&lt;&gt;"〇",$K62&lt;&gt;"〇"),COUNTIF($AC$11:$AE61,"&gt;0")+COUNTIF($AC62:$AD62,"&gt;0")+1,0)</f>
        <v>0</v>
      </c>
      <c r="AF62" s="100">
        <f t="shared" si="4"/>
        <v>0</v>
      </c>
      <c r="AG62" s="100">
        <f>IF(AF62=1,SUM(AF$11:AF62),0)</f>
        <v>0</v>
      </c>
      <c r="AH62" s="97"/>
    </row>
    <row r="63" spans="1:34" ht="18.75" customHeight="1" x14ac:dyDescent="0.4">
      <c r="A63" s="101">
        <v>53</v>
      </c>
      <c r="B63" s="60"/>
      <c r="C63" s="59"/>
      <c r="D63" s="62"/>
      <c r="E63" s="59"/>
      <c r="F63" s="59"/>
      <c r="G63" s="59"/>
      <c r="H63" s="59"/>
      <c r="I63" s="4"/>
      <c r="J63" s="4"/>
      <c r="K63" s="4"/>
      <c r="L63" s="61"/>
      <c r="M63" s="104" t="str">
        <f>IF(AND(B63&lt;&gt;"",D63&lt;&gt;"",D63&gt;=マスタ!$F$4),"〇","　")</f>
        <v>　</v>
      </c>
      <c r="N63" s="59"/>
      <c r="O63" s="105"/>
      <c r="P63" s="105"/>
      <c r="AA63" s="100">
        <f t="shared" si="3"/>
        <v>0</v>
      </c>
      <c r="AB63" s="100">
        <f>IF(AA63=1,SUM(AA$11:AA63),0)</f>
        <v>0</v>
      </c>
      <c r="AC63" s="100">
        <f>IF(OR($I63="〇",$J63="〇",$K63="〇"),COUNTIF($AC$11:$AE62,"&gt;0")+1,0)</f>
        <v>0</v>
      </c>
      <c r="AD63" s="100">
        <f>IF(AND(G63&lt;&gt;"",$I63&lt;&gt;"〇",$J63&lt;&gt;"〇",$K63&lt;&gt;"〇"),COUNTIF($AC$11:$AE62,"&gt;0")+COUNTIF($AC63:$AC63,"&gt;0")+1,0)</f>
        <v>0</v>
      </c>
      <c r="AE63" s="100">
        <f>IF(AND(H63&lt;&gt;"",$I63&lt;&gt;"〇",$J63&lt;&gt;"〇",$K63&lt;&gt;"〇"),COUNTIF($AC$11:$AE62,"&gt;0")+COUNTIF($AC63:$AD63,"&gt;0")+1,0)</f>
        <v>0</v>
      </c>
      <c r="AF63" s="100">
        <f t="shared" si="4"/>
        <v>0</v>
      </c>
      <c r="AG63" s="100">
        <f>IF(AF63=1,SUM(AF$11:AF63),0)</f>
        <v>0</v>
      </c>
      <c r="AH63" s="97"/>
    </row>
    <row r="64" spans="1:34" ht="18.75" customHeight="1" x14ac:dyDescent="0.4">
      <c r="A64" s="101">
        <v>54</v>
      </c>
      <c r="B64" s="60"/>
      <c r="C64" s="59"/>
      <c r="D64" s="62"/>
      <c r="E64" s="59"/>
      <c r="F64" s="59"/>
      <c r="G64" s="59"/>
      <c r="H64" s="59"/>
      <c r="I64" s="4"/>
      <c r="J64" s="4"/>
      <c r="K64" s="4"/>
      <c r="L64" s="61"/>
      <c r="M64" s="104" t="str">
        <f>IF(AND(B64&lt;&gt;"",D64&lt;&gt;"",D64&gt;=マスタ!$F$4),"〇","　")</f>
        <v>　</v>
      </c>
      <c r="N64" s="59"/>
      <c r="O64" s="105"/>
      <c r="P64" s="105"/>
      <c r="AA64" s="100">
        <f t="shared" si="3"/>
        <v>0</v>
      </c>
      <c r="AB64" s="100">
        <f>IF(AA64=1,SUM(AA$11:AA64),0)</f>
        <v>0</v>
      </c>
      <c r="AC64" s="100">
        <f>IF(OR($I64="〇",$J64="〇",$K64="〇"),COUNTIF($AC$11:$AE63,"&gt;0")+1,0)</f>
        <v>0</v>
      </c>
      <c r="AD64" s="100">
        <f>IF(AND(G64&lt;&gt;"",$I64&lt;&gt;"〇",$J64&lt;&gt;"〇",$K64&lt;&gt;"〇"),COUNTIF($AC$11:$AE63,"&gt;0")+COUNTIF($AC64:$AC64,"&gt;0")+1,0)</f>
        <v>0</v>
      </c>
      <c r="AE64" s="100">
        <f>IF(AND(H64&lt;&gt;"",$I64&lt;&gt;"〇",$J64&lt;&gt;"〇",$K64&lt;&gt;"〇"),COUNTIF($AC$11:$AE63,"&gt;0")+COUNTIF($AC64:$AD64,"&gt;0")+1,0)</f>
        <v>0</v>
      </c>
      <c r="AF64" s="100">
        <f t="shared" si="4"/>
        <v>0</v>
      </c>
      <c r="AG64" s="100">
        <f>IF(AF64=1,SUM(AF$11:AF64),0)</f>
        <v>0</v>
      </c>
      <c r="AH64" s="97"/>
    </row>
    <row r="65" spans="1:34" ht="18.75" customHeight="1" x14ac:dyDescent="0.4">
      <c r="A65" s="101">
        <v>55</v>
      </c>
      <c r="B65" s="60"/>
      <c r="C65" s="59"/>
      <c r="D65" s="62"/>
      <c r="E65" s="59"/>
      <c r="F65" s="59"/>
      <c r="G65" s="59"/>
      <c r="H65" s="59"/>
      <c r="I65" s="4"/>
      <c r="J65" s="4"/>
      <c r="K65" s="4"/>
      <c r="L65" s="61"/>
      <c r="M65" s="104" t="str">
        <f>IF(AND(B65&lt;&gt;"",D65&lt;&gt;"",D65&gt;=マスタ!$F$4),"〇","　")</f>
        <v>　</v>
      </c>
      <c r="N65" s="59"/>
      <c r="O65" s="105"/>
      <c r="P65" s="105"/>
      <c r="AA65" s="100">
        <f t="shared" si="3"/>
        <v>0</v>
      </c>
      <c r="AB65" s="100">
        <f>IF(AA65=1,SUM(AA$11:AA65),0)</f>
        <v>0</v>
      </c>
      <c r="AC65" s="100">
        <f>IF(OR($I65="〇",$J65="〇",$K65="〇"),COUNTIF($AC$11:$AE64,"&gt;0")+1,0)</f>
        <v>0</v>
      </c>
      <c r="AD65" s="100">
        <f>IF(AND(G65&lt;&gt;"",$I65&lt;&gt;"〇",$J65&lt;&gt;"〇",$K65&lt;&gt;"〇"),COUNTIF($AC$11:$AE64,"&gt;0")+COUNTIF($AC65:$AC65,"&gt;0")+1,0)</f>
        <v>0</v>
      </c>
      <c r="AE65" s="100">
        <f>IF(AND(H65&lt;&gt;"",$I65&lt;&gt;"〇",$J65&lt;&gt;"〇",$K65&lt;&gt;"〇"),COUNTIF($AC$11:$AE64,"&gt;0")+COUNTIF($AC65:$AD65,"&gt;0")+1,0)</f>
        <v>0</v>
      </c>
      <c r="AF65" s="100">
        <f t="shared" si="4"/>
        <v>0</v>
      </c>
      <c r="AG65" s="100">
        <f>IF(AF65=1,SUM(AF$11:AF65),0)</f>
        <v>0</v>
      </c>
      <c r="AH65" s="97"/>
    </row>
    <row r="66" spans="1:34" ht="18.75" customHeight="1" x14ac:dyDescent="0.4">
      <c r="A66" s="101">
        <v>56</v>
      </c>
      <c r="B66" s="60"/>
      <c r="C66" s="59"/>
      <c r="D66" s="62"/>
      <c r="E66" s="59"/>
      <c r="F66" s="59"/>
      <c r="G66" s="59"/>
      <c r="H66" s="59"/>
      <c r="I66" s="4"/>
      <c r="J66" s="4"/>
      <c r="K66" s="4"/>
      <c r="L66" s="61"/>
      <c r="M66" s="104" t="str">
        <f>IF(AND(B66&lt;&gt;"",D66&lt;&gt;"",D66&gt;=マスタ!$F$4),"〇","　")</f>
        <v>　</v>
      </c>
      <c r="N66" s="59"/>
      <c r="O66" s="105"/>
      <c r="P66" s="105"/>
      <c r="AA66" s="100">
        <f t="shared" si="3"/>
        <v>0</v>
      </c>
      <c r="AB66" s="100">
        <f>IF(AA66=1,SUM(AA$11:AA66),0)</f>
        <v>0</v>
      </c>
      <c r="AC66" s="100">
        <f>IF(OR($I66="〇",$J66="〇",$K66="〇"),COUNTIF($AC$11:$AE65,"&gt;0")+1,0)</f>
        <v>0</v>
      </c>
      <c r="AD66" s="100">
        <f>IF(AND(G66&lt;&gt;"",$I66&lt;&gt;"〇",$J66&lt;&gt;"〇",$K66&lt;&gt;"〇"),COUNTIF($AC$11:$AE65,"&gt;0")+COUNTIF($AC66:$AC66,"&gt;0")+1,0)</f>
        <v>0</v>
      </c>
      <c r="AE66" s="100">
        <f>IF(AND(H66&lt;&gt;"",$I66&lt;&gt;"〇",$J66&lt;&gt;"〇",$K66&lt;&gt;"〇"),COUNTIF($AC$11:$AE65,"&gt;0")+COUNTIF($AC66:$AD66,"&gt;0")+1,0)</f>
        <v>0</v>
      </c>
      <c r="AF66" s="100">
        <f t="shared" si="4"/>
        <v>0</v>
      </c>
      <c r="AG66" s="100">
        <f>IF(AF66=1,SUM(AF$11:AF66),0)</f>
        <v>0</v>
      </c>
      <c r="AH66" s="97"/>
    </row>
    <row r="67" spans="1:34" ht="18.75" customHeight="1" x14ac:dyDescent="0.4">
      <c r="A67" s="101">
        <v>57</v>
      </c>
      <c r="B67" s="60"/>
      <c r="C67" s="59"/>
      <c r="D67" s="62"/>
      <c r="E67" s="59"/>
      <c r="F67" s="59"/>
      <c r="G67" s="59"/>
      <c r="H67" s="59"/>
      <c r="I67" s="4"/>
      <c r="J67" s="4"/>
      <c r="K67" s="4"/>
      <c r="L67" s="61"/>
      <c r="M67" s="104" t="str">
        <f>IF(AND(B67&lt;&gt;"",D67&lt;&gt;"",D67&gt;=マスタ!$F$4),"〇","　")</f>
        <v>　</v>
      </c>
      <c r="N67" s="59"/>
      <c r="O67" s="105"/>
      <c r="P67" s="105"/>
      <c r="AA67" s="100">
        <f t="shared" si="3"/>
        <v>0</v>
      </c>
      <c r="AB67" s="100">
        <f>IF(AA67=1,SUM(AA$11:AA67),0)</f>
        <v>0</v>
      </c>
      <c r="AC67" s="100">
        <f>IF(OR($I67="〇",$J67="〇",$K67="〇"),COUNTIF($AC$11:$AE66,"&gt;0")+1,0)</f>
        <v>0</v>
      </c>
      <c r="AD67" s="100">
        <f>IF(AND(G67&lt;&gt;"",$I67&lt;&gt;"〇",$J67&lt;&gt;"〇",$K67&lt;&gt;"〇"),COUNTIF($AC$11:$AE66,"&gt;0")+COUNTIF($AC67:$AC67,"&gt;0")+1,0)</f>
        <v>0</v>
      </c>
      <c r="AE67" s="100">
        <f>IF(AND(H67&lt;&gt;"",$I67&lt;&gt;"〇",$J67&lt;&gt;"〇",$K67&lt;&gt;"〇"),COUNTIF($AC$11:$AE66,"&gt;0")+COUNTIF($AC67:$AD67,"&gt;0")+1,0)</f>
        <v>0</v>
      </c>
      <c r="AF67" s="100">
        <f t="shared" si="4"/>
        <v>0</v>
      </c>
      <c r="AG67" s="100">
        <f>IF(AF67=1,SUM(AF$11:AF67),0)</f>
        <v>0</v>
      </c>
      <c r="AH67" s="97"/>
    </row>
    <row r="68" spans="1:34" ht="18.75" customHeight="1" x14ac:dyDescent="0.4">
      <c r="A68" s="101">
        <v>58</v>
      </c>
      <c r="B68" s="60"/>
      <c r="C68" s="59"/>
      <c r="D68" s="62"/>
      <c r="E68" s="59"/>
      <c r="F68" s="59"/>
      <c r="G68" s="59"/>
      <c r="H68" s="59"/>
      <c r="I68" s="4"/>
      <c r="J68" s="4"/>
      <c r="K68" s="4"/>
      <c r="L68" s="61"/>
      <c r="M68" s="104" t="str">
        <f>IF(AND(B68&lt;&gt;"",D68&lt;&gt;"",D68&gt;=マスタ!$F$4),"〇","　")</f>
        <v>　</v>
      </c>
      <c r="N68" s="59"/>
      <c r="O68" s="105"/>
      <c r="P68" s="105"/>
      <c r="AA68" s="100">
        <f t="shared" si="3"/>
        <v>0</v>
      </c>
      <c r="AB68" s="100">
        <f>IF(AA68=1,SUM(AA$11:AA68),0)</f>
        <v>0</v>
      </c>
      <c r="AC68" s="100">
        <f>IF(OR($I68="〇",$J68="〇",$K68="〇"),COUNTIF($AC$11:$AE67,"&gt;0")+1,0)</f>
        <v>0</v>
      </c>
      <c r="AD68" s="100">
        <f>IF(AND(G68&lt;&gt;"",$I68&lt;&gt;"〇",$J68&lt;&gt;"〇",$K68&lt;&gt;"〇"),COUNTIF($AC$11:$AE67,"&gt;0")+COUNTIF($AC68:$AC68,"&gt;0")+1,0)</f>
        <v>0</v>
      </c>
      <c r="AE68" s="100">
        <f>IF(AND(H68&lt;&gt;"",$I68&lt;&gt;"〇",$J68&lt;&gt;"〇",$K68&lt;&gt;"〇"),COUNTIF($AC$11:$AE67,"&gt;0")+COUNTIF($AC68:$AD68,"&gt;0")+1,0)</f>
        <v>0</v>
      </c>
      <c r="AF68" s="100">
        <f t="shared" si="4"/>
        <v>0</v>
      </c>
      <c r="AG68" s="100">
        <f>IF(AF68=1,SUM(AF$11:AF68),0)</f>
        <v>0</v>
      </c>
      <c r="AH68" s="97"/>
    </row>
    <row r="69" spans="1:34" ht="18.75" customHeight="1" x14ac:dyDescent="0.4">
      <c r="A69" s="101">
        <v>59</v>
      </c>
      <c r="B69" s="60"/>
      <c r="C69" s="59"/>
      <c r="D69" s="62"/>
      <c r="E69" s="59"/>
      <c r="F69" s="59"/>
      <c r="G69" s="59"/>
      <c r="H69" s="59"/>
      <c r="I69" s="4"/>
      <c r="J69" s="4"/>
      <c r="K69" s="4"/>
      <c r="L69" s="61"/>
      <c r="M69" s="104" t="str">
        <f>IF(AND(B69&lt;&gt;"",D69&lt;&gt;"",D69&gt;=マスタ!$F$4),"〇","　")</f>
        <v>　</v>
      </c>
      <c r="N69" s="59"/>
      <c r="O69" s="105"/>
      <c r="P69" s="105"/>
      <c r="AA69" s="100">
        <f t="shared" si="3"/>
        <v>0</v>
      </c>
      <c r="AB69" s="100">
        <f>IF(AA69=1,SUM(AA$11:AA69),0)</f>
        <v>0</v>
      </c>
      <c r="AC69" s="100">
        <f>IF(OR($I69="〇",$J69="〇",$K69="〇"),COUNTIF($AC$11:$AE68,"&gt;0")+1,0)</f>
        <v>0</v>
      </c>
      <c r="AD69" s="100">
        <f>IF(AND(G69&lt;&gt;"",$I69&lt;&gt;"〇",$J69&lt;&gt;"〇",$K69&lt;&gt;"〇"),COUNTIF($AC$11:$AE68,"&gt;0")+COUNTIF($AC69:$AC69,"&gt;0")+1,0)</f>
        <v>0</v>
      </c>
      <c r="AE69" s="100">
        <f>IF(AND(H69&lt;&gt;"",$I69&lt;&gt;"〇",$J69&lt;&gt;"〇",$K69&lt;&gt;"〇"),COUNTIF($AC$11:$AE68,"&gt;0")+COUNTIF($AC69:$AD69,"&gt;0")+1,0)</f>
        <v>0</v>
      </c>
      <c r="AF69" s="100">
        <f t="shared" si="4"/>
        <v>0</v>
      </c>
      <c r="AG69" s="100">
        <f>IF(AF69=1,SUM(AF$11:AF69),0)</f>
        <v>0</v>
      </c>
      <c r="AH69" s="97"/>
    </row>
    <row r="70" spans="1:34" ht="18.75" customHeight="1" x14ac:dyDescent="0.4">
      <c r="A70" s="101">
        <v>60</v>
      </c>
      <c r="B70" s="60"/>
      <c r="C70" s="59"/>
      <c r="D70" s="62"/>
      <c r="E70" s="59"/>
      <c r="F70" s="59"/>
      <c r="G70" s="59"/>
      <c r="H70" s="59"/>
      <c r="I70" s="4"/>
      <c r="J70" s="4"/>
      <c r="K70" s="4"/>
      <c r="L70" s="61"/>
      <c r="M70" s="104" t="str">
        <f>IF(AND(B70&lt;&gt;"",D70&lt;&gt;"",D70&gt;=マスタ!$F$4),"〇","　")</f>
        <v>　</v>
      </c>
      <c r="N70" s="59"/>
      <c r="O70" s="105"/>
      <c r="P70" s="105"/>
      <c r="AA70" s="100">
        <f t="shared" si="3"/>
        <v>0</v>
      </c>
      <c r="AB70" s="100">
        <f>IF(AA70=1,SUM(AA$11:AA70),0)</f>
        <v>0</v>
      </c>
      <c r="AC70" s="100">
        <f>IF(OR($I70="〇",$J70="〇",$K70="〇"),COUNTIF($AC$11:$AE69,"&gt;0")+1,0)</f>
        <v>0</v>
      </c>
      <c r="AD70" s="100">
        <f>IF(AND(G70&lt;&gt;"",$I70&lt;&gt;"〇",$J70&lt;&gt;"〇",$K70&lt;&gt;"〇"),COUNTIF($AC$11:$AE69,"&gt;0")+COUNTIF($AC70:$AC70,"&gt;0")+1,0)</f>
        <v>0</v>
      </c>
      <c r="AE70" s="100">
        <f>IF(AND(H70&lt;&gt;"",$I70&lt;&gt;"〇",$J70&lt;&gt;"〇",$K70&lt;&gt;"〇"),COUNTIF($AC$11:$AE69,"&gt;0")+COUNTIF($AC70:$AD70,"&gt;0")+1,0)</f>
        <v>0</v>
      </c>
      <c r="AF70" s="100">
        <f t="shared" si="4"/>
        <v>0</v>
      </c>
      <c r="AG70" s="100">
        <f>IF(AF70=1,SUM(AF$11:AF70),0)</f>
        <v>0</v>
      </c>
      <c r="AH70" s="97"/>
    </row>
    <row r="71" spans="1:34" ht="18.75" customHeight="1" x14ac:dyDescent="0.4">
      <c r="A71" s="101">
        <v>61</v>
      </c>
      <c r="B71" s="60"/>
      <c r="C71" s="59"/>
      <c r="D71" s="62"/>
      <c r="E71" s="59"/>
      <c r="F71" s="59"/>
      <c r="G71" s="59"/>
      <c r="H71" s="59"/>
      <c r="I71" s="4"/>
      <c r="J71" s="4"/>
      <c r="K71" s="4"/>
      <c r="L71" s="61"/>
      <c r="M71" s="104" t="str">
        <f>IF(AND(B71&lt;&gt;"",D71&lt;&gt;"",D71&gt;=マスタ!$F$4),"〇","　")</f>
        <v>　</v>
      </c>
      <c r="N71" s="59"/>
      <c r="O71" s="105"/>
      <c r="P71" s="105"/>
      <c r="AA71" s="100">
        <f t="shared" si="3"/>
        <v>0</v>
      </c>
      <c r="AB71" s="100">
        <f>IF(AA71=1,SUM(AA$11:AA71),0)</f>
        <v>0</v>
      </c>
      <c r="AC71" s="100">
        <f>IF(OR($I71="〇",$J71="〇",$K71="〇"),COUNTIF($AC$11:$AE70,"&gt;0")+1,0)</f>
        <v>0</v>
      </c>
      <c r="AD71" s="100">
        <f>IF(AND(G71&lt;&gt;"",$I71&lt;&gt;"〇",$J71&lt;&gt;"〇",$K71&lt;&gt;"〇"),COUNTIF($AC$11:$AE70,"&gt;0")+COUNTIF($AC71:$AC71,"&gt;0")+1,0)</f>
        <v>0</v>
      </c>
      <c r="AE71" s="100">
        <f>IF(AND(H71&lt;&gt;"",$I71&lt;&gt;"〇",$J71&lt;&gt;"〇",$K71&lt;&gt;"〇"),COUNTIF($AC$11:$AE70,"&gt;0")+COUNTIF($AC71:$AD71,"&gt;0")+1,0)</f>
        <v>0</v>
      </c>
      <c r="AF71" s="100">
        <f t="shared" si="4"/>
        <v>0</v>
      </c>
      <c r="AG71" s="100">
        <f>IF(AF71=1,SUM(AF$11:AF71),0)</f>
        <v>0</v>
      </c>
      <c r="AH71" s="97"/>
    </row>
    <row r="72" spans="1:34" ht="18.75" customHeight="1" x14ac:dyDescent="0.4">
      <c r="A72" s="101">
        <v>62</v>
      </c>
      <c r="B72" s="60"/>
      <c r="C72" s="59"/>
      <c r="D72" s="62"/>
      <c r="E72" s="59"/>
      <c r="F72" s="59"/>
      <c r="G72" s="59"/>
      <c r="H72" s="59"/>
      <c r="I72" s="4"/>
      <c r="J72" s="4"/>
      <c r="K72" s="4"/>
      <c r="L72" s="61"/>
      <c r="M72" s="104" t="str">
        <f>IF(AND(B72&lt;&gt;"",D72&lt;&gt;"",D72&gt;=マスタ!$F$4),"〇","　")</f>
        <v>　</v>
      </c>
      <c r="N72" s="59"/>
      <c r="O72" s="105"/>
      <c r="P72" s="105"/>
      <c r="AA72" s="100">
        <f t="shared" si="3"/>
        <v>0</v>
      </c>
      <c r="AB72" s="100">
        <f>IF(AA72=1,SUM(AA$11:AA72),0)</f>
        <v>0</v>
      </c>
      <c r="AC72" s="100">
        <f>IF(OR($I72="〇",$J72="〇",$K72="〇"),COUNTIF($AC$11:$AE71,"&gt;0")+1,0)</f>
        <v>0</v>
      </c>
      <c r="AD72" s="100">
        <f>IF(AND(G72&lt;&gt;"",$I72&lt;&gt;"〇",$J72&lt;&gt;"〇",$K72&lt;&gt;"〇"),COUNTIF($AC$11:$AE71,"&gt;0")+COUNTIF($AC72:$AC72,"&gt;0")+1,0)</f>
        <v>0</v>
      </c>
      <c r="AE72" s="100">
        <f>IF(AND(H72&lt;&gt;"",$I72&lt;&gt;"〇",$J72&lt;&gt;"〇",$K72&lt;&gt;"〇"),COUNTIF($AC$11:$AE71,"&gt;0")+COUNTIF($AC72:$AD72,"&gt;0")+1,0)</f>
        <v>0</v>
      </c>
      <c r="AF72" s="100">
        <f t="shared" si="4"/>
        <v>0</v>
      </c>
      <c r="AG72" s="100">
        <f>IF(AF72=1,SUM(AF$11:AF72),0)</f>
        <v>0</v>
      </c>
      <c r="AH72" s="97"/>
    </row>
    <row r="73" spans="1:34" ht="18.75" customHeight="1" x14ac:dyDescent="0.4">
      <c r="A73" s="101">
        <v>63</v>
      </c>
      <c r="B73" s="60"/>
      <c r="C73" s="59"/>
      <c r="D73" s="62"/>
      <c r="E73" s="59"/>
      <c r="F73" s="59"/>
      <c r="G73" s="59"/>
      <c r="H73" s="59"/>
      <c r="I73" s="4"/>
      <c r="J73" s="4"/>
      <c r="K73" s="4"/>
      <c r="L73" s="61"/>
      <c r="M73" s="104" t="str">
        <f>IF(AND(B73&lt;&gt;"",D73&lt;&gt;"",D73&gt;=マスタ!$F$4),"〇","　")</f>
        <v>　</v>
      </c>
      <c r="N73" s="59"/>
      <c r="O73" s="105"/>
      <c r="P73" s="105"/>
      <c r="AA73" s="100">
        <f t="shared" si="3"/>
        <v>0</v>
      </c>
      <c r="AB73" s="100">
        <f>IF(AA73=1,SUM(AA$11:AA73),0)</f>
        <v>0</v>
      </c>
      <c r="AC73" s="100">
        <f>IF(OR($I73="〇",$J73="〇",$K73="〇"),COUNTIF($AC$11:$AE72,"&gt;0")+1,0)</f>
        <v>0</v>
      </c>
      <c r="AD73" s="100">
        <f>IF(AND(G73&lt;&gt;"",$I73&lt;&gt;"〇",$J73&lt;&gt;"〇",$K73&lt;&gt;"〇"),COUNTIF($AC$11:$AE72,"&gt;0")+COUNTIF($AC73:$AC73,"&gt;0")+1,0)</f>
        <v>0</v>
      </c>
      <c r="AE73" s="100">
        <f>IF(AND(H73&lt;&gt;"",$I73&lt;&gt;"〇",$J73&lt;&gt;"〇",$K73&lt;&gt;"〇"),COUNTIF($AC$11:$AE72,"&gt;0")+COUNTIF($AC73:$AD73,"&gt;0")+1,0)</f>
        <v>0</v>
      </c>
      <c r="AF73" s="100">
        <f t="shared" si="4"/>
        <v>0</v>
      </c>
      <c r="AG73" s="100">
        <f>IF(AF73=1,SUM(AF$11:AF73),0)</f>
        <v>0</v>
      </c>
      <c r="AH73" s="97"/>
    </row>
    <row r="74" spans="1:34" ht="18.75" customHeight="1" x14ac:dyDescent="0.4">
      <c r="A74" s="101">
        <v>64</v>
      </c>
      <c r="B74" s="60"/>
      <c r="C74" s="59"/>
      <c r="D74" s="62"/>
      <c r="E74" s="59"/>
      <c r="F74" s="59"/>
      <c r="G74" s="59"/>
      <c r="H74" s="59"/>
      <c r="I74" s="4"/>
      <c r="J74" s="4"/>
      <c r="K74" s="4"/>
      <c r="L74" s="61"/>
      <c r="M74" s="104" t="str">
        <f>IF(AND(B74&lt;&gt;"",D74&lt;&gt;"",D74&gt;=マスタ!$F$4),"〇","　")</f>
        <v>　</v>
      </c>
      <c r="N74" s="59"/>
      <c r="O74" s="105"/>
      <c r="P74" s="105"/>
      <c r="AA74" s="100">
        <f t="shared" si="3"/>
        <v>0</v>
      </c>
      <c r="AB74" s="100">
        <f>IF(AA74=1,SUM(AA$11:AA74),0)</f>
        <v>0</v>
      </c>
      <c r="AC74" s="100">
        <f>IF(OR($I74="〇",$J74="〇",$K74="〇"),COUNTIF($AC$11:$AE73,"&gt;0")+1,0)</f>
        <v>0</v>
      </c>
      <c r="AD74" s="100">
        <f>IF(AND(G74&lt;&gt;"",$I74&lt;&gt;"〇",$J74&lt;&gt;"〇",$K74&lt;&gt;"〇"),COUNTIF($AC$11:$AE73,"&gt;0")+COUNTIF($AC74:$AC74,"&gt;0")+1,0)</f>
        <v>0</v>
      </c>
      <c r="AE74" s="100">
        <f>IF(AND(H74&lt;&gt;"",$I74&lt;&gt;"〇",$J74&lt;&gt;"〇",$K74&lt;&gt;"〇"),COUNTIF($AC$11:$AE73,"&gt;0")+COUNTIF($AC74:$AD74,"&gt;0")+1,0)</f>
        <v>0</v>
      </c>
      <c r="AF74" s="100">
        <f t="shared" si="4"/>
        <v>0</v>
      </c>
      <c r="AG74" s="100">
        <f>IF(AF74=1,SUM(AF$11:AF74),0)</f>
        <v>0</v>
      </c>
      <c r="AH74" s="97"/>
    </row>
    <row r="75" spans="1:34" ht="18.75" customHeight="1" x14ac:dyDescent="0.4">
      <c r="A75" s="101">
        <v>65</v>
      </c>
      <c r="B75" s="60"/>
      <c r="C75" s="59"/>
      <c r="D75" s="62"/>
      <c r="E75" s="59"/>
      <c r="F75" s="59"/>
      <c r="G75" s="59"/>
      <c r="H75" s="59"/>
      <c r="I75" s="4"/>
      <c r="J75" s="4"/>
      <c r="K75" s="4"/>
      <c r="L75" s="61"/>
      <c r="M75" s="104" t="str">
        <f>IF(AND(B75&lt;&gt;"",D75&lt;&gt;"",D75&gt;=マスタ!$F$4),"〇","　")</f>
        <v>　</v>
      </c>
      <c r="N75" s="59"/>
      <c r="O75" s="105"/>
      <c r="P75" s="105"/>
      <c r="AA75" s="100">
        <f t="shared" si="3"/>
        <v>0</v>
      </c>
      <c r="AB75" s="100">
        <f>IF(AA75=1,SUM(AA$11:AA75),0)</f>
        <v>0</v>
      </c>
      <c r="AC75" s="100">
        <f>IF(OR($I75="〇",$J75="〇",$K75="〇"),COUNTIF($AC$11:$AE74,"&gt;0")+1,0)</f>
        <v>0</v>
      </c>
      <c r="AD75" s="100">
        <f>IF(AND(G75&lt;&gt;"",$I75&lt;&gt;"〇",$J75&lt;&gt;"〇",$K75&lt;&gt;"〇"),COUNTIF($AC$11:$AE74,"&gt;0")+COUNTIF($AC75:$AC75,"&gt;0")+1,0)</f>
        <v>0</v>
      </c>
      <c r="AE75" s="100">
        <f>IF(AND(H75&lt;&gt;"",$I75&lt;&gt;"〇",$J75&lt;&gt;"〇",$K75&lt;&gt;"〇"),COUNTIF($AC$11:$AE74,"&gt;0")+COUNTIF($AC75:$AD75,"&gt;0")+1,0)</f>
        <v>0</v>
      </c>
      <c r="AF75" s="100">
        <f t="shared" si="4"/>
        <v>0</v>
      </c>
      <c r="AG75" s="100">
        <f>IF(AF75=1,SUM(AF$11:AF75),0)</f>
        <v>0</v>
      </c>
      <c r="AH75" s="97"/>
    </row>
    <row r="76" spans="1:34" ht="18.75" customHeight="1" x14ac:dyDescent="0.4">
      <c r="A76" s="101">
        <v>66</v>
      </c>
      <c r="B76" s="60"/>
      <c r="C76" s="59"/>
      <c r="D76" s="62"/>
      <c r="E76" s="59"/>
      <c r="F76" s="59"/>
      <c r="G76" s="59"/>
      <c r="H76" s="59"/>
      <c r="I76" s="4"/>
      <c r="J76" s="4"/>
      <c r="K76" s="4"/>
      <c r="L76" s="61"/>
      <c r="M76" s="104" t="str">
        <f>IF(AND(B76&lt;&gt;"",D76&lt;&gt;"",D76&gt;=マスタ!$F$4),"〇","　")</f>
        <v>　</v>
      </c>
      <c r="N76" s="59"/>
      <c r="O76" s="105"/>
      <c r="P76" s="105"/>
      <c r="AA76" s="100">
        <f t="shared" si="3"/>
        <v>0</v>
      </c>
      <c r="AB76" s="100">
        <f>IF(AA76=1,SUM(AA$11:AA76),0)</f>
        <v>0</v>
      </c>
      <c r="AC76" s="100">
        <f>IF(OR($I76="〇",$J76="〇",$K76="〇"),COUNTIF($AC$11:$AE75,"&gt;0")+1,0)</f>
        <v>0</v>
      </c>
      <c r="AD76" s="100">
        <f>IF(AND(G76&lt;&gt;"",$I76&lt;&gt;"〇",$J76&lt;&gt;"〇",$K76&lt;&gt;"〇"),COUNTIF($AC$11:$AE75,"&gt;0")+COUNTIF($AC76:$AC76,"&gt;0")+1,0)</f>
        <v>0</v>
      </c>
      <c r="AE76" s="100">
        <f>IF(AND(H76&lt;&gt;"",$I76&lt;&gt;"〇",$J76&lt;&gt;"〇",$K76&lt;&gt;"〇"),COUNTIF($AC$11:$AE75,"&gt;0")+COUNTIF($AC76:$AD76,"&gt;0")+1,0)</f>
        <v>0</v>
      </c>
      <c r="AF76" s="100">
        <f t="shared" si="4"/>
        <v>0</v>
      </c>
      <c r="AG76" s="100">
        <f>IF(AF76=1,SUM(AF$11:AF76),0)</f>
        <v>0</v>
      </c>
      <c r="AH76" s="97"/>
    </row>
    <row r="77" spans="1:34" ht="18.75" customHeight="1" x14ac:dyDescent="0.4">
      <c r="A77" s="101">
        <v>67</v>
      </c>
      <c r="B77" s="60"/>
      <c r="C77" s="59"/>
      <c r="D77" s="62"/>
      <c r="E77" s="59"/>
      <c r="F77" s="59"/>
      <c r="G77" s="59"/>
      <c r="H77" s="59"/>
      <c r="I77" s="4"/>
      <c r="J77" s="4"/>
      <c r="K77" s="4"/>
      <c r="L77" s="61"/>
      <c r="M77" s="104" t="str">
        <f>IF(AND(B77&lt;&gt;"",D77&lt;&gt;"",D77&gt;=マスタ!$F$4),"〇","　")</f>
        <v>　</v>
      </c>
      <c r="N77" s="59"/>
      <c r="O77" s="105"/>
      <c r="P77" s="105"/>
      <c r="AA77" s="100">
        <f t="shared" si="3"/>
        <v>0</v>
      </c>
      <c r="AB77" s="100">
        <f>IF(AA77=1,SUM(AA$11:AA77),0)</f>
        <v>0</v>
      </c>
      <c r="AC77" s="100">
        <f>IF(OR($I77="〇",$J77="〇",$K77="〇"),COUNTIF($AC$11:$AE76,"&gt;0")+1,0)</f>
        <v>0</v>
      </c>
      <c r="AD77" s="100">
        <f>IF(AND(G77&lt;&gt;"",$I77&lt;&gt;"〇",$J77&lt;&gt;"〇",$K77&lt;&gt;"〇"),COUNTIF($AC$11:$AE76,"&gt;0")+COUNTIF($AC77:$AC77,"&gt;0")+1,0)</f>
        <v>0</v>
      </c>
      <c r="AE77" s="100">
        <f>IF(AND(H77&lt;&gt;"",$I77&lt;&gt;"〇",$J77&lt;&gt;"〇",$K77&lt;&gt;"〇"),COUNTIF($AC$11:$AE76,"&gt;0")+COUNTIF($AC77:$AD77,"&gt;0")+1,0)</f>
        <v>0</v>
      </c>
      <c r="AF77" s="100">
        <f t="shared" si="4"/>
        <v>0</v>
      </c>
      <c r="AG77" s="100">
        <f>IF(AF77=1,SUM(AF$11:AF77),0)</f>
        <v>0</v>
      </c>
      <c r="AH77" s="97"/>
    </row>
    <row r="78" spans="1:34" ht="18.75" customHeight="1" x14ac:dyDescent="0.4">
      <c r="A78" s="101">
        <v>68</v>
      </c>
      <c r="B78" s="60"/>
      <c r="C78" s="59"/>
      <c r="D78" s="62"/>
      <c r="E78" s="59"/>
      <c r="F78" s="59"/>
      <c r="G78" s="59"/>
      <c r="H78" s="59"/>
      <c r="I78" s="4"/>
      <c r="J78" s="4"/>
      <c r="K78" s="4"/>
      <c r="L78" s="61"/>
      <c r="M78" s="104" t="str">
        <f>IF(AND(B78&lt;&gt;"",D78&lt;&gt;"",D78&gt;=マスタ!$F$4),"〇","　")</f>
        <v>　</v>
      </c>
      <c r="N78" s="59"/>
      <c r="O78" s="105"/>
      <c r="P78" s="105"/>
      <c r="AA78" s="100">
        <f t="shared" si="3"/>
        <v>0</v>
      </c>
      <c r="AB78" s="100">
        <f>IF(AA78=1,SUM(AA$11:AA78),0)</f>
        <v>0</v>
      </c>
      <c r="AC78" s="100">
        <f>IF(OR($I78="〇",$J78="〇",$K78="〇"),COUNTIF($AC$11:$AE77,"&gt;0")+1,0)</f>
        <v>0</v>
      </c>
      <c r="AD78" s="100">
        <f>IF(AND(G78&lt;&gt;"",$I78&lt;&gt;"〇",$J78&lt;&gt;"〇",$K78&lt;&gt;"〇"),COUNTIF($AC$11:$AE77,"&gt;0")+COUNTIF($AC78:$AC78,"&gt;0")+1,0)</f>
        <v>0</v>
      </c>
      <c r="AE78" s="100">
        <f>IF(AND(H78&lt;&gt;"",$I78&lt;&gt;"〇",$J78&lt;&gt;"〇",$K78&lt;&gt;"〇"),COUNTIF($AC$11:$AE77,"&gt;0")+COUNTIF($AC78:$AD78,"&gt;0")+1,0)</f>
        <v>0</v>
      </c>
      <c r="AF78" s="100">
        <f t="shared" si="4"/>
        <v>0</v>
      </c>
      <c r="AG78" s="100">
        <f>IF(AF78=1,SUM(AF$11:AF78),0)</f>
        <v>0</v>
      </c>
      <c r="AH78" s="97"/>
    </row>
    <row r="79" spans="1:34" ht="18.75" customHeight="1" x14ac:dyDescent="0.4">
      <c r="A79" s="101">
        <v>69</v>
      </c>
      <c r="B79" s="60"/>
      <c r="C79" s="59"/>
      <c r="D79" s="62"/>
      <c r="E79" s="59"/>
      <c r="F79" s="59"/>
      <c r="G79" s="59"/>
      <c r="H79" s="59"/>
      <c r="I79" s="4"/>
      <c r="J79" s="4"/>
      <c r="K79" s="4"/>
      <c r="L79" s="61"/>
      <c r="M79" s="104" t="str">
        <f>IF(AND(B79&lt;&gt;"",D79&lt;&gt;"",D79&gt;=マスタ!$F$4),"〇","　")</f>
        <v>　</v>
      </c>
      <c r="N79" s="59"/>
      <c r="O79" s="105"/>
      <c r="P79" s="105"/>
      <c r="AA79" s="100">
        <f t="shared" si="3"/>
        <v>0</v>
      </c>
      <c r="AB79" s="100">
        <f>IF(AA79=1,SUM(AA$11:AA79),0)</f>
        <v>0</v>
      </c>
      <c r="AC79" s="100">
        <f>IF(OR($I79="〇",$J79="〇",$K79="〇"),COUNTIF($AC$11:$AE78,"&gt;0")+1,0)</f>
        <v>0</v>
      </c>
      <c r="AD79" s="100">
        <f>IF(AND(G79&lt;&gt;"",$I79&lt;&gt;"〇",$J79&lt;&gt;"〇",$K79&lt;&gt;"〇"),COUNTIF($AC$11:$AE78,"&gt;0")+COUNTIF($AC79:$AC79,"&gt;0")+1,0)</f>
        <v>0</v>
      </c>
      <c r="AE79" s="100">
        <f>IF(AND(H79&lt;&gt;"",$I79&lt;&gt;"〇",$J79&lt;&gt;"〇",$K79&lt;&gt;"〇"),COUNTIF($AC$11:$AE78,"&gt;0")+COUNTIF($AC79:$AD79,"&gt;0")+1,0)</f>
        <v>0</v>
      </c>
      <c r="AF79" s="100">
        <f t="shared" si="4"/>
        <v>0</v>
      </c>
      <c r="AG79" s="100">
        <f>IF(AF79=1,SUM(AF$11:AF79),0)</f>
        <v>0</v>
      </c>
      <c r="AH79" s="97"/>
    </row>
    <row r="80" spans="1:34" ht="18.75" customHeight="1" x14ac:dyDescent="0.4">
      <c r="A80" s="101">
        <v>70</v>
      </c>
      <c r="B80" s="60"/>
      <c r="C80" s="59"/>
      <c r="D80" s="62"/>
      <c r="E80" s="59"/>
      <c r="F80" s="59"/>
      <c r="G80" s="59"/>
      <c r="H80" s="59"/>
      <c r="I80" s="4"/>
      <c r="J80" s="4"/>
      <c r="K80" s="4"/>
      <c r="L80" s="61"/>
      <c r="M80" s="104" t="str">
        <f>IF(AND(B80&lt;&gt;"",D80&lt;&gt;"",D80&gt;=マスタ!$F$4),"〇","　")</f>
        <v>　</v>
      </c>
      <c r="N80" s="59"/>
      <c r="O80" s="105"/>
      <c r="P80" s="105"/>
      <c r="AA80" s="100">
        <f t="shared" si="3"/>
        <v>0</v>
      </c>
      <c r="AB80" s="100">
        <f>IF(AA80=1,SUM(AA$11:AA80),0)</f>
        <v>0</v>
      </c>
      <c r="AC80" s="100">
        <f>IF(OR($I80="〇",$J80="〇",$K80="〇"),COUNTIF($AC$11:$AE79,"&gt;0")+1,0)</f>
        <v>0</v>
      </c>
      <c r="AD80" s="100">
        <f>IF(AND(G80&lt;&gt;"",$I80&lt;&gt;"〇",$J80&lt;&gt;"〇",$K80&lt;&gt;"〇"),COUNTIF($AC$11:$AE79,"&gt;0")+COUNTIF($AC80:$AC80,"&gt;0")+1,0)</f>
        <v>0</v>
      </c>
      <c r="AE80" s="100">
        <f>IF(AND(H80&lt;&gt;"",$I80&lt;&gt;"〇",$J80&lt;&gt;"〇",$K80&lt;&gt;"〇"),COUNTIF($AC$11:$AE79,"&gt;0")+COUNTIF($AC80:$AD80,"&gt;0")+1,0)</f>
        <v>0</v>
      </c>
      <c r="AF80" s="100">
        <f t="shared" si="4"/>
        <v>0</v>
      </c>
      <c r="AG80" s="100">
        <f>IF(AF80=1,SUM(AF$11:AF80),0)</f>
        <v>0</v>
      </c>
      <c r="AH80" s="97"/>
    </row>
    <row r="81" spans="1:34" ht="18.75" customHeight="1" x14ac:dyDescent="0.4">
      <c r="A81" s="101">
        <v>71</v>
      </c>
      <c r="B81" s="60"/>
      <c r="C81" s="59"/>
      <c r="D81" s="62"/>
      <c r="E81" s="59"/>
      <c r="F81" s="59"/>
      <c r="G81" s="59"/>
      <c r="H81" s="59"/>
      <c r="I81" s="4"/>
      <c r="J81" s="4"/>
      <c r="K81" s="4"/>
      <c r="L81" s="61"/>
      <c r="M81" s="104" t="str">
        <f>IF(AND(B81&lt;&gt;"",D81&lt;&gt;"",D81&gt;=マスタ!$F$4),"〇","　")</f>
        <v>　</v>
      </c>
      <c r="N81" s="59"/>
      <c r="O81" s="105"/>
      <c r="P81" s="105"/>
      <c r="AA81" s="100">
        <f t="shared" si="3"/>
        <v>0</v>
      </c>
      <c r="AB81" s="100">
        <f>IF(AA81=1,SUM(AA$11:AA81),0)</f>
        <v>0</v>
      </c>
      <c r="AC81" s="100">
        <f>IF(OR($I81="〇",$J81="〇",$K81="〇"),COUNTIF($AC$11:$AE80,"&gt;0")+1,0)</f>
        <v>0</v>
      </c>
      <c r="AD81" s="100">
        <f>IF(AND(G81&lt;&gt;"",$I81&lt;&gt;"〇",$J81&lt;&gt;"〇",$K81&lt;&gt;"〇"),COUNTIF($AC$11:$AE80,"&gt;0")+COUNTIF($AC81:$AC81,"&gt;0")+1,0)</f>
        <v>0</v>
      </c>
      <c r="AE81" s="100">
        <f>IF(AND(H81&lt;&gt;"",$I81&lt;&gt;"〇",$J81&lt;&gt;"〇",$K81&lt;&gt;"〇"),COUNTIF($AC$11:$AE80,"&gt;0")+COUNTIF($AC81:$AD81,"&gt;0")+1,0)</f>
        <v>0</v>
      </c>
      <c r="AF81" s="100">
        <f t="shared" si="4"/>
        <v>0</v>
      </c>
      <c r="AG81" s="100">
        <f>IF(AF81=1,SUM(AF$11:AF81),0)</f>
        <v>0</v>
      </c>
      <c r="AH81" s="97"/>
    </row>
    <row r="82" spans="1:34" ht="18.75" customHeight="1" x14ac:dyDescent="0.4">
      <c r="A82" s="101">
        <v>72</v>
      </c>
      <c r="B82" s="60"/>
      <c r="C82" s="59"/>
      <c r="D82" s="62"/>
      <c r="E82" s="59"/>
      <c r="F82" s="59"/>
      <c r="G82" s="59"/>
      <c r="H82" s="59"/>
      <c r="I82" s="4"/>
      <c r="J82" s="4"/>
      <c r="K82" s="4"/>
      <c r="L82" s="61"/>
      <c r="M82" s="104" t="str">
        <f>IF(AND(B82&lt;&gt;"",D82&lt;&gt;"",D82&gt;=マスタ!$F$4),"〇","　")</f>
        <v>　</v>
      </c>
      <c r="N82" s="59"/>
      <c r="O82" s="105"/>
      <c r="P82" s="105"/>
      <c r="AA82" s="100">
        <f t="shared" si="3"/>
        <v>0</v>
      </c>
      <c r="AB82" s="100">
        <f>IF(AA82=1,SUM(AA$11:AA82),0)</f>
        <v>0</v>
      </c>
      <c r="AC82" s="100">
        <f>IF(OR($I82="〇",$J82="〇",$K82="〇"),COUNTIF($AC$11:$AE81,"&gt;0")+1,0)</f>
        <v>0</v>
      </c>
      <c r="AD82" s="100">
        <f>IF(AND(G82&lt;&gt;"",$I82&lt;&gt;"〇",$J82&lt;&gt;"〇",$K82&lt;&gt;"〇"),COUNTIF($AC$11:$AE81,"&gt;0")+COUNTIF($AC82:$AC82,"&gt;0")+1,0)</f>
        <v>0</v>
      </c>
      <c r="AE82" s="100">
        <f>IF(AND(H82&lt;&gt;"",$I82&lt;&gt;"〇",$J82&lt;&gt;"〇",$K82&lt;&gt;"〇"),COUNTIF($AC$11:$AE81,"&gt;0")+COUNTIF($AC82:$AD82,"&gt;0")+1,0)</f>
        <v>0</v>
      </c>
      <c r="AF82" s="100">
        <f t="shared" si="4"/>
        <v>0</v>
      </c>
      <c r="AG82" s="100">
        <f>IF(AF82=1,SUM(AF$11:AF82),0)</f>
        <v>0</v>
      </c>
      <c r="AH82" s="97"/>
    </row>
    <row r="83" spans="1:34" ht="18.75" customHeight="1" x14ac:dyDescent="0.4">
      <c r="A83" s="101">
        <v>73</v>
      </c>
      <c r="B83" s="60"/>
      <c r="C83" s="59"/>
      <c r="D83" s="62"/>
      <c r="E83" s="59"/>
      <c r="F83" s="59"/>
      <c r="G83" s="59"/>
      <c r="H83" s="59"/>
      <c r="I83" s="4"/>
      <c r="J83" s="4"/>
      <c r="K83" s="4"/>
      <c r="L83" s="61"/>
      <c r="M83" s="104" t="str">
        <f>IF(AND(B83&lt;&gt;"",D83&lt;&gt;"",D83&gt;=マスタ!$F$4),"〇","　")</f>
        <v>　</v>
      </c>
      <c r="N83" s="59"/>
      <c r="O83" s="105"/>
      <c r="P83" s="105"/>
      <c r="AA83" s="100">
        <f t="shared" si="3"/>
        <v>0</v>
      </c>
      <c r="AB83" s="100">
        <f>IF(AA83=1,SUM(AA$11:AA83),0)</f>
        <v>0</v>
      </c>
      <c r="AC83" s="100">
        <f>IF(OR($I83="〇",$J83="〇",$K83="〇"),COUNTIF($AC$11:$AE82,"&gt;0")+1,0)</f>
        <v>0</v>
      </c>
      <c r="AD83" s="100">
        <f>IF(AND(G83&lt;&gt;"",$I83&lt;&gt;"〇",$J83&lt;&gt;"〇",$K83&lt;&gt;"〇"),COUNTIF($AC$11:$AE82,"&gt;0")+COUNTIF($AC83:$AC83,"&gt;0")+1,0)</f>
        <v>0</v>
      </c>
      <c r="AE83" s="100">
        <f>IF(AND(H83&lt;&gt;"",$I83&lt;&gt;"〇",$J83&lt;&gt;"〇",$K83&lt;&gt;"〇"),COUNTIF($AC$11:$AE82,"&gt;0")+COUNTIF($AC83:$AD83,"&gt;0")+1,0)</f>
        <v>0</v>
      </c>
      <c r="AF83" s="100">
        <f t="shared" si="4"/>
        <v>0</v>
      </c>
      <c r="AG83" s="100">
        <f>IF(AF83=1,SUM(AF$11:AF83),0)</f>
        <v>0</v>
      </c>
      <c r="AH83" s="97"/>
    </row>
    <row r="84" spans="1:34" ht="18.75" customHeight="1" x14ac:dyDescent="0.4">
      <c r="A84" s="101">
        <v>74</v>
      </c>
      <c r="B84" s="60"/>
      <c r="C84" s="59"/>
      <c r="D84" s="62"/>
      <c r="E84" s="59"/>
      <c r="F84" s="59"/>
      <c r="G84" s="59"/>
      <c r="H84" s="59"/>
      <c r="I84" s="4"/>
      <c r="J84" s="4"/>
      <c r="K84" s="4"/>
      <c r="L84" s="61"/>
      <c r="M84" s="104" t="str">
        <f>IF(AND(B84&lt;&gt;"",D84&lt;&gt;"",D84&gt;=マスタ!$F$4),"〇","　")</f>
        <v>　</v>
      </c>
      <c r="N84" s="59"/>
      <c r="O84" s="105"/>
      <c r="P84" s="105"/>
      <c r="AA84" s="100">
        <f t="shared" si="3"/>
        <v>0</v>
      </c>
      <c r="AB84" s="100">
        <f>IF(AA84=1,SUM(AA$11:AA84),0)</f>
        <v>0</v>
      </c>
      <c r="AC84" s="100">
        <f>IF(OR($I84="〇",$J84="〇",$K84="〇"),COUNTIF($AC$11:$AE83,"&gt;0")+1,0)</f>
        <v>0</v>
      </c>
      <c r="AD84" s="100">
        <f>IF(AND(G84&lt;&gt;"",$I84&lt;&gt;"〇",$J84&lt;&gt;"〇",$K84&lt;&gt;"〇"),COUNTIF($AC$11:$AE83,"&gt;0")+COUNTIF($AC84:$AC84,"&gt;0")+1,0)</f>
        <v>0</v>
      </c>
      <c r="AE84" s="100">
        <f>IF(AND(H84&lt;&gt;"",$I84&lt;&gt;"〇",$J84&lt;&gt;"〇",$K84&lt;&gt;"〇"),COUNTIF($AC$11:$AE83,"&gt;0")+COUNTIF($AC84:$AD84,"&gt;0")+1,0)</f>
        <v>0</v>
      </c>
      <c r="AF84" s="100">
        <f t="shared" si="4"/>
        <v>0</v>
      </c>
      <c r="AG84" s="100">
        <f>IF(AF84=1,SUM(AF$11:AF84),0)</f>
        <v>0</v>
      </c>
      <c r="AH84" s="97"/>
    </row>
    <row r="85" spans="1:34" ht="18.75" customHeight="1" x14ac:dyDescent="0.4">
      <c r="A85" s="101">
        <v>75</v>
      </c>
      <c r="B85" s="60"/>
      <c r="C85" s="59"/>
      <c r="D85" s="62"/>
      <c r="E85" s="59"/>
      <c r="F85" s="59"/>
      <c r="G85" s="59"/>
      <c r="H85" s="59"/>
      <c r="I85" s="4"/>
      <c r="J85" s="4"/>
      <c r="K85" s="4"/>
      <c r="L85" s="61"/>
      <c r="M85" s="104" t="str">
        <f>IF(AND(B85&lt;&gt;"",D85&lt;&gt;"",D85&gt;=マスタ!$F$4),"〇","　")</f>
        <v>　</v>
      </c>
      <c r="N85" s="59"/>
      <c r="O85" s="105"/>
      <c r="P85" s="105"/>
      <c r="AA85" s="100">
        <f t="shared" si="3"/>
        <v>0</v>
      </c>
      <c r="AB85" s="100">
        <f>IF(AA85=1,SUM(AA$11:AA85),0)</f>
        <v>0</v>
      </c>
      <c r="AC85" s="100">
        <f>IF(OR($I85="〇",$J85="〇",$K85="〇"),COUNTIF($AC$11:$AE84,"&gt;0")+1,0)</f>
        <v>0</v>
      </c>
      <c r="AD85" s="100">
        <f>IF(AND(G85&lt;&gt;"",$I85&lt;&gt;"〇",$J85&lt;&gt;"〇",$K85&lt;&gt;"〇"),COUNTIF($AC$11:$AE84,"&gt;0")+COUNTIF($AC85:$AC85,"&gt;0")+1,0)</f>
        <v>0</v>
      </c>
      <c r="AE85" s="100">
        <f>IF(AND(H85&lt;&gt;"",$I85&lt;&gt;"〇",$J85&lt;&gt;"〇",$K85&lt;&gt;"〇"),COUNTIF($AC$11:$AE84,"&gt;0")+COUNTIF($AC85:$AD85,"&gt;0")+1,0)</f>
        <v>0</v>
      </c>
      <c r="AF85" s="100">
        <f t="shared" si="4"/>
        <v>0</v>
      </c>
      <c r="AG85" s="100">
        <f>IF(AF85=1,SUM(AF$11:AF85),0)</f>
        <v>0</v>
      </c>
      <c r="AH85" s="97"/>
    </row>
    <row r="86" spans="1:34" ht="18.75" customHeight="1" x14ac:dyDescent="0.4">
      <c r="A86" s="101">
        <v>76</v>
      </c>
      <c r="B86" s="60"/>
      <c r="C86" s="59"/>
      <c r="D86" s="62"/>
      <c r="E86" s="59"/>
      <c r="F86" s="59"/>
      <c r="G86" s="59"/>
      <c r="H86" s="59"/>
      <c r="I86" s="4"/>
      <c r="J86" s="4"/>
      <c r="K86" s="4"/>
      <c r="L86" s="61"/>
      <c r="M86" s="104" t="str">
        <f>IF(AND(B86&lt;&gt;"",D86&lt;&gt;"",D86&gt;=マスタ!$F$4),"〇","　")</f>
        <v>　</v>
      </c>
      <c r="N86" s="59"/>
      <c r="O86" s="105"/>
      <c r="P86" s="105"/>
      <c r="AA86" s="100">
        <f t="shared" si="3"/>
        <v>0</v>
      </c>
      <c r="AB86" s="100">
        <f>IF(AA86=1,SUM(AA$11:AA86),0)</f>
        <v>0</v>
      </c>
      <c r="AC86" s="100">
        <f>IF(OR($I86="〇",$J86="〇",$K86="〇"),COUNTIF($AC$11:$AE85,"&gt;0")+1,0)</f>
        <v>0</v>
      </c>
      <c r="AD86" s="100">
        <f>IF(AND(G86&lt;&gt;"",$I86&lt;&gt;"〇",$J86&lt;&gt;"〇",$K86&lt;&gt;"〇"),COUNTIF($AC$11:$AE85,"&gt;0")+COUNTIF($AC86:$AC86,"&gt;0")+1,0)</f>
        <v>0</v>
      </c>
      <c r="AE86" s="100">
        <f>IF(AND(H86&lt;&gt;"",$I86&lt;&gt;"〇",$J86&lt;&gt;"〇",$K86&lt;&gt;"〇"),COUNTIF($AC$11:$AE85,"&gt;0")+COUNTIF($AC86:$AD86,"&gt;0")+1,0)</f>
        <v>0</v>
      </c>
      <c r="AF86" s="100">
        <f t="shared" si="4"/>
        <v>0</v>
      </c>
      <c r="AG86" s="100">
        <f>IF(AF86=1,SUM(AF$11:AF86),0)</f>
        <v>0</v>
      </c>
      <c r="AH86" s="97"/>
    </row>
    <row r="87" spans="1:34" ht="18.75" customHeight="1" x14ac:dyDescent="0.4">
      <c r="A87" s="101">
        <v>77</v>
      </c>
      <c r="B87" s="60"/>
      <c r="C87" s="59"/>
      <c r="D87" s="62"/>
      <c r="E87" s="59"/>
      <c r="F87" s="59"/>
      <c r="G87" s="59"/>
      <c r="H87" s="59"/>
      <c r="I87" s="4"/>
      <c r="J87" s="4"/>
      <c r="K87" s="4"/>
      <c r="L87" s="61"/>
      <c r="M87" s="104" t="str">
        <f>IF(AND(B87&lt;&gt;"",D87&lt;&gt;"",D87&gt;=マスタ!$F$4),"〇","　")</f>
        <v>　</v>
      </c>
      <c r="N87" s="59"/>
      <c r="O87" s="105"/>
      <c r="P87" s="105"/>
      <c r="AA87" s="100">
        <f t="shared" si="3"/>
        <v>0</v>
      </c>
      <c r="AB87" s="100">
        <f>IF(AA87=1,SUM(AA$11:AA87),0)</f>
        <v>0</v>
      </c>
      <c r="AC87" s="100">
        <f>IF(OR($I87="〇",$J87="〇",$K87="〇"),COUNTIF($AC$11:$AE86,"&gt;0")+1,0)</f>
        <v>0</v>
      </c>
      <c r="AD87" s="100">
        <f>IF(AND(G87&lt;&gt;"",$I87&lt;&gt;"〇",$J87&lt;&gt;"〇",$K87&lt;&gt;"〇"),COUNTIF($AC$11:$AE86,"&gt;0")+COUNTIF($AC87:$AC87,"&gt;0")+1,0)</f>
        <v>0</v>
      </c>
      <c r="AE87" s="100">
        <f>IF(AND(H87&lt;&gt;"",$I87&lt;&gt;"〇",$J87&lt;&gt;"〇",$K87&lt;&gt;"〇"),COUNTIF($AC$11:$AE86,"&gt;0")+COUNTIF($AC87:$AD87,"&gt;0")+1,0)</f>
        <v>0</v>
      </c>
      <c r="AF87" s="100">
        <f t="shared" si="4"/>
        <v>0</v>
      </c>
      <c r="AG87" s="100">
        <f>IF(AF87=1,SUM(AF$11:AF87),0)</f>
        <v>0</v>
      </c>
      <c r="AH87" s="97"/>
    </row>
    <row r="88" spans="1:34" ht="18.75" customHeight="1" x14ac:dyDescent="0.4">
      <c r="A88" s="101">
        <v>78</v>
      </c>
      <c r="B88" s="60"/>
      <c r="C88" s="59"/>
      <c r="D88" s="62"/>
      <c r="E88" s="59"/>
      <c r="F88" s="59"/>
      <c r="G88" s="59"/>
      <c r="H88" s="59"/>
      <c r="I88" s="4"/>
      <c r="J88" s="4"/>
      <c r="K88" s="4"/>
      <c r="L88" s="61"/>
      <c r="M88" s="104" t="str">
        <f>IF(AND(B88&lt;&gt;"",D88&lt;&gt;"",D88&gt;=マスタ!$F$4),"〇","　")</f>
        <v>　</v>
      </c>
      <c r="N88" s="59"/>
      <c r="O88" s="105"/>
      <c r="P88" s="105"/>
      <c r="AA88" s="100">
        <f t="shared" si="3"/>
        <v>0</v>
      </c>
      <c r="AB88" s="100">
        <f>IF(AA88=1,SUM(AA$11:AA88),0)</f>
        <v>0</v>
      </c>
      <c r="AC88" s="100">
        <f>IF(OR($I88="〇",$J88="〇",$K88="〇"),COUNTIF($AC$11:$AE87,"&gt;0")+1,0)</f>
        <v>0</v>
      </c>
      <c r="AD88" s="100">
        <f>IF(AND(G88&lt;&gt;"",$I88&lt;&gt;"〇",$J88&lt;&gt;"〇",$K88&lt;&gt;"〇"),COUNTIF($AC$11:$AE87,"&gt;0")+COUNTIF($AC88:$AC88,"&gt;0")+1,0)</f>
        <v>0</v>
      </c>
      <c r="AE88" s="100">
        <f>IF(AND(H88&lt;&gt;"",$I88&lt;&gt;"〇",$J88&lt;&gt;"〇",$K88&lt;&gt;"〇"),COUNTIF($AC$11:$AE87,"&gt;0")+COUNTIF($AC88:$AD88,"&gt;0")+1,0)</f>
        <v>0</v>
      </c>
      <c r="AF88" s="100">
        <f t="shared" si="4"/>
        <v>0</v>
      </c>
      <c r="AG88" s="100">
        <f>IF(AF88=1,SUM(AF$11:AF88),0)</f>
        <v>0</v>
      </c>
      <c r="AH88" s="97"/>
    </row>
    <row r="89" spans="1:34" ht="18.75" customHeight="1" x14ac:dyDescent="0.4">
      <c r="A89" s="101">
        <v>79</v>
      </c>
      <c r="B89" s="60"/>
      <c r="C89" s="59"/>
      <c r="D89" s="62"/>
      <c r="E89" s="59"/>
      <c r="F89" s="59"/>
      <c r="G89" s="59"/>
      <c r="H89" s="59"/>
      <c r="I89" s="4"/>
      <c r="J89" s="4"/>
      <c r="K89" s="4"/>
      <c r="L89" s="61"/>
      <c r="M89" s="104" t="str">
        <f>IF(AND(B89&lt;&gt;"",D89&lt;&gt;"",D89&gt;=マスタ!$F$4),"〇","　")</f>
        <v>　</v>
      </c>
      <c r="N89" s="59"/>
      <c r="O89" s="105"/>
      <c r="P89" s="105"/>
      <c r="AA89" s="100">
        <f t="shared" si="3"/>
        <v>0</v>
      </c>
      <c r="AB89" s="100">
        <f>IF(AA89=1,SUM(AA$11:AA89),0)</f>
        <v>0</v>
      </c>
      <c r="AC89" s="100">
        <f>IF(OR($I89="〇",$J89="〇",$K89="〇"),COUNTIF($AC$11:$AE88,"&gt;0")+1,0)</f>
        <v>0</v>
      </c>
      <c r="AD89" s="100">
        <f>IF(AND(G89&lt;&gt;"",$I89&lt;&gt;"〇",$J89&lt;&gt;"〇",$K89&lt;&gt;"〇"),COUNTIF($AC$11:$AE88,"&gt;0")+COUNTIF($AC89:$AC89,"&gt;0")+1,0)</f>
        <v>0</v>
      </c>
      <c r="AE89" s="100">
        <f>IF(AND(H89&lt;&gt;"",$I89&lt;&gt;"〇",$J89&lt;&gt;"〇",$K89&lt;&gt;"〇"),COUNTIF($AC$11:$AE88,"&gt;0")+COUNTIF($AC89:$AD89,"&gt;0")+1,0)</f>
        <v>0</v>
      </c>
      <c r="AF89" s="100">
        <f t="shared" si="4"/>
        <v>0</v>
      </c>
      <c r="AG89" s="100">
        <f>IF(AF89=1,SUM(AF$11:AF89),0)</f>
        <v>0</v>
      </c>
      <c r="AH89" s="97"/>
    </row>
    <row r="90" spans="1:34" ht="18.75" customHeight="1" x14ac:dyDescent="0.4">
      <c r="A90" s="101">
        <v>80</v>
      </c>
      <c r="B90" s="60"/>
      <c r="C90" s="59"/>
      <c r="D90" s="62"/>
      <c r="E90" s="59"/>
      <c r="F90" s="59"/>
      <c r="G90" s="59"/>
      <c r="H90" s="59"/>
      <c r="I90" s="4"/>
      <c r="J90" s="4"/>
      <c r="K90" s="4"/>
      <c r="L90" s="61"/>
      <c r="M90" s="104" t="str">
        <f>IF(AND(B90&lt;&gt;"",D90&lt;&gt;"",D90&gt;=マスタ!$F$4),"〇","　")</f>
        <v>　</v>
      </c>
      <c r="N90" s="59"/>
      <c r="O90" s="105"/>
      <c r="P90" s="105"/>
      <c r="AA90" s="100">
        <f t="shared" si="3"/>
        <v>0</v>
      </c>
      <c r="AB90" s="100">
        <f>IF(AA90=1,SUM(AA$11:AA90),0)</f>
        <v>0</v>
      </c>
      <c r="AC90" s="100">
        <f>IF(OR($I90="〇",$J90="〇",$K90="〇"),COUNTIF($AC$11:$AE89,"&gt;0")+1,0)</f>
        <v>0</v>
      </c>
      <c r="AD90" s="100">
        <f>IF(AND(G90&lt;&gt;"",$I90&lt;&gt;"〇",$J90&lt;&gt;"〇",$K90&lt;&gt;"〇"),COUNTIF($AC$11:$AE89,"&gt;0")+COUNTIF($AC90:$AC90,"&gt;0")+1,0)</f>
        <v>0</v>
      </c>
      <c r="AE90" s="100">
        <f>IF(AND(H90&lt;&gt;"",$I90&lt;&gt;"〇",$J90&lt;&gt;"〇",$K90&lt;&gt;"〇"),COUNTIF($AC$11:$AE89,"&gt;0")+COUNTIF($AC90:$AD90,"&gt;0")+1,0)</f>
        <v>0</v>
      </c>
      <c r="AF90" s="100">
        <f t="shared" si="4"/>
        <v>0</v>
      </c>
      <c r="AG90" s="100">
        <f>IF(AF90=1,SUM(AF$11:AF90),0)</f>
        <v>0</v>
      </c>
      <c r="AH90" s="97"/>
    </row>
    <row r="91" spans="1:34" ht="18.75" customHeight="1" x14ac:dyDescent="0.4">
      <c r="A91" s="101">
        <v>81</v>
      </c>
      <c r="B91" s="60"/>
      <c r="C91" s="59"/>
      <c r="D91" s="62"/>
      <c r="E91" s="59"/>
      <c r="F91" s="59"/>
      <c r="G91" s="59"/>
      <c r="H91" s="59"/>
      <c r="I91" s="4"/>
      <c r="J91" s="4"/>
      <c r="K91" s="4"/>
      <c r="L91" s="61"/>
      <c r="M91" s="104" t="str">
        <f>IF(AND(B91&lt;&gt;"",D91&lt;&gt;"",D91&gt;=マスタ!$F$4),"〇","　")</f>
        <v>　</v>
      </c>
      <c r="N91" s="59"/>
      <c r="O91" s="105"/>
      <c r="P91" s="105"/>
      <c r="AA91" s="100">
        <f t="shared" si="3"/>
        <v>0</v>
      </c>
      <c r="AB91" s="100">
        <f>IF(AA91=1,SUM(AA$11:AA91),0)</f>
        <v>0</v>
      </c>
      <c r="AC91" s="100">
        <f>IF(OR($I91="〇",$J91="〇",$K91="〇"),COUNTIF($AC$11:$AE90,"&gt;0")+1,0)</f>
        <v>0</v>
      </c>
      <c r="AD91" s="100">
        <f>IF(AND(G91&lt;&gt;"",$I91&lt;&gt;"〇",$J91&lt;&gt;"〇",$K91&lt;&gt;"〇"),COUNTIF($AC$11:$AE90,"&gt;0")+COUNTIF($AC91:$AC91,"&gt;0")+1,0)</f>
        <v>0</v>
      </c>
      <c r="AE91" s="100">
        <f>IF(AND(H91&lt;&gt;"",$I91&lt;&gt;"〇",$J91&lt;&gt;"〇",$K91&lt;&gt;"〇"),COUNTIF($AC$11:$AE90,"&gt;0")+COUNTIF($AC91:$AD91,"&gt;0")+1,0)</f>
        <v>0</v>
      </c>
      <c r="AF91" s="100">
        <f t="shared" si="4"/>
        <v>0</v>
      </c>
      <c r="AG91" s="100">
        <f>IF(AF91=1,SUM(AF$11:AF91),0)</f>
        <v>0</v>
      </c>
      <c r="AH91" s="97"/>
    </row>
    <row r="92" spans="1:34" ht="18.75" customHeight="1" x14ac:dyDescent="0.4">
      <c r="A92" s="101">
        <v>82</v>
      </c>
      <c r="B92" s="60"/>
      <c r="C92" s="59"/>
      <c r="D92" s="62"/>
      <c r="E92" s="59"/>
      <c r="F92" s="59"/>
      <c r="G92" s="59"/>
      <c r="H92" s="59"/>
      <c r="I92" s="4"/>
      <c r="J92" s="4"/>
      <c r="K92" s="4"/>
      <c r="L92" s="61"/>
      <c r="M92" s="104" t="str">
        <f>IF(AND(B92&lt;&gt;"",D92&lt;&gt;"",D92&gt;=マスタ!$F$4),"〇","　")</f>
        <v>　</v>
      </c>
      <c r="N92" s="59"/>
      <c r="O92" s="105"/>
      <c r="P92" s="105"/>
      <c r="AA92" s="100">
        <f t="shared" si="3"/>
        <v>0</v>
      </c>
      <c r="AB92" s="100">
        <f>IF(AA92=1,SUM(AA$11:AA92),0)</f>
        <v>0</v>
      </c>
      <c r="AC92" s="100">
        <f>IF(OR($I92="〇",$J92="〇",$K92="〇"),COUNTIF($AC$11:$AE91,"&gt;0")+1,0)</f>
        <v>0</v>
      </c>
      <c r="AD92" s="100">
        <f>IF(AND(G92&lt;&gt;"",$I92&lt;&gt;"〇",$J92&lt;&gt;"〇",$K92&lt;&gt;"〇"),COUNTIF($AC$11:$AE91,"&gt;0")+COUNTIF($AC92:$AC92,"&gt;0")+1,0)</f>
        <v>0</v>
      </c>
      <c r="AE92" s="100">
        <f>IF(AND(H92&lt;&gt;"",$I92&lt;&gt;"〇",$J92&lt;&gt;"〇",$K92&lt;&gt;"〇"),COUNTIF($AC$11:$AE91,"&gt;0")+COUNTIF($AC92:$AD92,"&gt;0")+1,0)</f>
        <v>0</v>
      </c>
      <c r="AF92" s="100">
        <f t="shared" si="4"/>
        <v>0</v>
      </c>
      <c r="AG92" s="100">
        <f>IF(AF92=1,SUM(AF$11:AF92),0)</f>
        <v>0</v>
      </c>
      <c r="AH92" s="97"/>
    </row>
    <row r="93" spans="1:34" ht="18.75" customHeight="1" x14ac:dyDescent="0.4">
      <c r="A93" s="101">
        <v>83</v>
      </c>
      <c r="B93" s="60"/>
      <c r="C93" s="59"/>
      <c r="D93" s="62"/>
      <c r="E93" s="59"/>
      <c r="F93" s="59"/>
      <c r="G93" s="59"/>
      <c r="H93" s="59"/>
      <c r="I93" s="4"/>
      <c r="J93" s="4"/>
      <c r="K93" s="4"/>
      <c r="L93" s="61"/>
      <c r="M93" s="104" t="str">
        <f>IF(AND(B93&lt;&gt;"",D93&lt;&gt;"",D93&gt;=マスタ!$F$4),"〇","　")</f>
        <v>　</v>
      </c>
      <c r="N93" s="59"/>
      <c r="O93" s="105"/>
      <c r="P93" s="105"/>
      <c r="AA93" s="100">
        <f t="shared" si="3"/>
        <v>0</v>
      </c>
      <c r="AB93" s="100">
        <f>IF(AA93=1,SUM(AA$11:AA93),0)</f>
        <v>0</v>
      </c>
      <c r="AC93" s="100">
        <f>IF(OR($I93="〇",$J93="〇",$K93="〇"),COUNTIF($AC$11:$AE92,"&gt;0")+1,0)</f>
        <v>0</v>
      </c>
      <c r="AD93" s="100">
        <f>IF(AND(G93&lt;&gt;"",$I93&lt;&gt;"〇",$J93&lt;&gt;"〇",$K93&lt;&gt;"〇"),COUNTIF($AC$11:$AE92,"&gt;0")+COUNTIF($AC93:$AC93,"&gt;0")+1,0)</f>
        <v>0</v>
      </c>
      <c r="AE93" s="100">
        <f>IF(AND(H93&lt;&gt;"",$I93&lt;&gt;"〇",$J93&lt;&gt;"〇",$K93&lt;&gt;"〇"),COUNTIF($AC$11:$AE92,"&gt;0")+COUNTIF($AC93:$AD93,"&gt;0")+1,0)</f>
        <v>0</v>
      </c>
      <c r="AF93" s="100">
        <f t="shared" si="4"/>
        <v>0</v>
      </c>
      <c r="AG93" s="100">
        <f>IF(AF93=1,SUM(AF$11:AF93),0)</f>
        <v>0</v>
      </c>
      <c r="AH93" s="97"/>
    </row>
    <row r="94" spans="1:34" ht="18.75" customHeight="1" x14ac:dyDescent="0.4">
      <c r="A94" s="101">
        <v>84</v>
      </c>
      <c r="B94" s="60"/>
      <c r="C94" s="59"/>
      <c r="D94" s="62"/>
      <c r="E94" s="59"/>
      <c r="F94" s="59"/>
      <c r="G94" s="59"/>
      <c r="H94" s="59"/>
      <c r="I94" s="4"/>
      <c r="J94" s="4"/>
      <c r="K94" s="4"/>
      <c r="L94" s="61"/>
      <c r="M94" s="104" t="str">
        <f>IF(AND(B94&lt;&gt;"",D94&lt;&gt;"",D94&gt;=マスタ!$F$4),"〇","　")</f>
        <v>　</v>
      </c>
      <c r="N94" s="59"/>
      <c r="O94" s="105"/>
      <c r="P94" s="105"/>
      <c r="AA94" s="100">
        <f t="shared" si="3"/>
        <v>0</v>
      </c>
      <c r="AB94" s="100">
        <f>IF(AA94=1,SUM(AA$11:AA94),0)</f>
        <v>0</v>
      </c>
      <c r="AC94" s="100">
        <f>IF(OR($I94="〇",$J94="〇",$K94="〇"),COUNTIF($AC$11:$AE93,"&gt;0")+1,0)</f>
        <v>0</v>
      </c>
      <c r="AD94" s="100">
        <f>IF(AND(G94&lt;&gt;"",$I94&lt;&gt;"〇",$J94&lt;&gt;"〇",$K94&lt;&gt;"〇"),COUNTIF($AC$11:$AE93,"&gt;0")+COUNTIF($AC94:$AC94,"&gt;0")+1,0)</f>
        <v>0</v>
      </c>
      <c r="AE94" s="100">
        <f>IF(AND(H94&lt;&gt;"",$I94&lt;&gt;"〇",$J94&lt;&gt;"〇",$K94&lt;&gt;"〇"),COUNTIF($AC$11:$AE93,"&gt;0")+COUNTIF($AC94:$AD94,"&gt;0")+1,0)</f>
        <v>0</v>
      </c>
      <c r="AF94" s="100">
        <f t="shared" si="4"/>
        <v>0</v>
      </c>
      <c r="AG94" s="100">
        <f>IF(AF94=1,SUM(AF$11:AF94),0)</f>
        <v>0</v>
      </c>
      <c r="AH94" s="97"/>
    </row>
    <row r="95" spans="1:34" ht="18.75" customHeight="1" x14ac:dyDescent="0.4">
      <c r="A95" s="101">
        <v>85</v>
      </c>
      <c r="B95" s="60"/>
      <c r="C95" s="59"/>
      <c r="D95" s="62"/>
      <c r="E95" s="59"/>
      <c r="F95" s="59"/>
      <c r="G95" s="59"/>
      <c r="H95" s="59"/>
      <c r="I95" s="4"/>
      <c r="J95" s="4"/>
      <c r="K95" s="4"/>
      <c r="L95" s="61"/>
      <c r="M95" s="104" t="str">
        <f>IF(AND(B95&lt;&gt;"",D95&lt;&gt;"",D95&gt;=マスタ!$F$4),"〇","　")</f>
        <v>　</v>
      </c>
      <c r="N95" s="59"/>
      <c r="O95" s="105"/>
      <c r="P95" s="105"/>
      <c r="AA95" s="100">
        <f t="shared" si="3"/>
        <v>0</v>
      </c>
      <c r="AB95" s="100">
        <f>IF(AA95=1,SUM(AA$11:AA95),0)</f>
        <v>0</v>
      </c>
      <c r="AC95" s="100">
        <f>IF(OR($I95="〇",$J95="〇",$K95="〇"),COUNTIF($AC$11:$AE94,"&gt;0")+1,0)</f>
        <v>0</v>
      </c>
      <c r="AD95" s="100">
        <f>IF(AND(G95&lt;&gt;"",$I95&lt;&gt;"〇",$J95&lt;&gt;"〇",$K95&lt;&gt;"〇"),COUNTIF($AC$11:$AE94,"&gt;0")+COUNTIF($AC95:$AC95,"&gt;0")+1,0)</f>
        <v>0</v>
      </c>
      <c r="AE95" s="100">
        <f>IF(AND(H95&lt;&gt;"",$I95&lt;&gt;"〇",$J95&lt;&gt;"〇",$K95&lt;&gt;"〇"),COUNTIF($AC$11:$AE94,"&gt;0")+COUNTIF($AC95:$AD95,"&gt;0")+1,0)</f>
        <v>0</v>
      </c>
      <c r="AF95" s="100">
        <f t="shared" si="4"/>
        <v>0</v>
      </c>
      <c r="AG95" s="100">
        <f>IF(AF95=1,SUM(AF$11:AF95),0)</f>
        <v>0</v>
      </c>
      <c r="AH95" s="97"/>
    </row>
    <row r="96" spans="1:34" ht="18.75" customHeight="1" x14ac:dyDescent="0.4">
      <c r="A96" s="101">
        <v>86</v>
      </c>
      <c r="B96" s="60"/>
      <c r="C96" s="59"/>
      <c r="D96" s="62"/>
      <c r="E96" s="59"/>
      <c r="F96" s="59"/>
      <c r="G96" s="59"/>
      <c r="H96" s="59"/>
      <c r="I96" s="4"/>
      <c r="J96" s="4"/>
      <c r="K96" s="4"/>
      <c r="L96" s="61"/>
      <c r="M96" s="104" t="str">
        <f>IF(AND(B96&lt;&gt;"",D96&lt;&gt;"",D96&gt;=マスタ!$F$4),"〇","　")</f>
        <v>　</v>
      </c>
      <c r="N96" s="59"/>
      <c r="O96" s="105"/>
      <c r="P96" s="105"/>
      <c r="AA96" s="100">
        <f t="shared" si="3"/>
        <v>0</v>
      </c>
      <c r="AB96" s="100">
        <f>IF(AA96=1,SUM(AA$11:AA96),0)</f>
        <v>0</v>
      </c>
      <c r="AC96" s="100">
        <f>IF(OR($I96="〇",$J96="〇",$K96="〇"),COUNTIF($AC$11:$AE95,"&gt;0")+1,0)</f>
        <v>0</v>
      </c>
      <c r="AD96" s="100">
        <f>IF(AND(G96&lt;&gt;"",$I96&lt;&gt;"〇",$J96&lt;&gt;"〇",$K96&lt;&gt;"〇"),COUNTIF($AC$11:$AE95,"&gt;0")+COUNTIF($AC96:$AC96,"&gt;0")+1,0)</f>
        <v>0</v>
      </c>
      <c r="AE96" s="100">
        <f>IF(AND(H96&lt;&gt;"",$I96&lt;&gt;"〇",$J96&lt;&gt;"〇",$K96&lt;&gt;"〇"),COUNTIF($AC$11:$AE95,"&gt;0")+COUNTIF($AC96:$AD96,"&gt;0")+1,0)</f>
        <v>0</v>
      </c>
      <c r="AF96" s="100">
        <f t="shared" si="4"/>
        <v>0</v>
      </c>
      <c r="AG96" s="100">
        <f>IF(AF96=1,SUM(AF$11:AF96),0)</f>
        <v>0</v>
      </c>
      <c r="AH96" s="97"/>
    </row>
    <row r="97" spans="1:34" ht="18.75" customHeight="1" x14ac:dyDescent="0.4">
      <c r="A97" s="101">
        <v>87</v>
      </c>
      <c r="B97" s="60"/>
      <c r="C97" s="59"/>
      <c r="D97" s="62"/>
      <c r="E97" s="59"/>
      <c r="F97" s="59"/>
      <c r="G97" s="59"/>
      <c r="H97" s="59"/>
      <c r="I97" s="4"/>
      <c r="J97" s="4"/>
      <c r="K97" s="4"/>
      <c r="L97" s="61"/>
      <c r="M97" s="104" t="str">
        <f>IF(AND(B97&lt;&gt;"",D97&lt;&gt;"",D97&gt;=マスタ!$F$4),"〇","　")</f>
        <v>　</v>
      </c>
      <c r="N97" s="59"/>
      <c r="O97" s="105"/>
      <c r="P97" s="105"/>
      <c r="AA97" s="100">
        <f t="shared" si="3"/>
        <v>0</v>
      </c>
      <c r="AB97" s="100">
        <f>IF(AA97=1,SUM(AA$11:AA97),0)</f>
        <v>0</v>
      </c>
      <c r="AC97" s="100">
        <f>IF(OR($I97="〇",$J97="〇",$K97="〇"),COUNTIF($AC$11:$AE96,"&gt;0")+1,0)</f>
        <v>0</v>
      </c>
      <c r="AD97" s="100">
        <f>IF(AND(G97&lt;&gt;"",$I97&lt;&gt;"〇",$J97&lt;&gt;"〇",$K97&lt;&gt;"〇"),COUNTIF($AC$11:$AE96,"&gt;0")+COUNTIF($AC97:$AC97,"&gt;0")+1,0)</f>
        <v>0</v>
      </c>
      <c r="AE97" s="100">
        <f>IF(AND(H97&lt;&gt;"",$I97&lt;&gt;"〇",$J97&lt;&gt;"〇",$K97&lt;&gt;"〇"),COUNTIF($AC$11:$AE96,"&gt;0")+COUNTIF($AC97:$AD97,"&gt;0")+1,0)</f>
        <v>0</v>
      </c>
      <c r="AF97" s="100">
        <f t="shared" si="4"/>
        <v>0</v>
      </c>
      <c r="AG97" s="100">
        <f>IF(AF97=1,SUM(AF$11:AF97),0)</f>
        <v>0</v>
      </c>
      <c r="AH97" s="97"/>
    </row>
    <row r="98" spans="1:34" ht="18.75" customHeight="1" x14ac:dyDescent="0.4">
      <c r="A98" s="101">
        <v>88</v>
      </c>
      <c r="B98" s="60"/>
      <c r="C98" s="59"/>
      <c r="D98" s="62"/>
      <c r="E98" s="59"/>
      <c r="F98" s="59"/>
      <c r="G98" s="59"/>
      <c r="H98" s="59"/>
      <c r="I98" s="4"/>
      <c r="J98" s="4"/>
      <c r="K98" s="4"/>
      <c r="L98" s="61"/>
      <c r="M98" s="104" t="str">
        <f>IF(AND(B98&lt;&gt;"",D98&lt;&gt;"",D98&gt;=マスタ!$F$4),"〇","　")</f>
        <v>　</v>
      </c>
      <c r="N98" s="59"/>
      <c r="O98" s="105"/>
      <c r="P98" s="105"/>
      <c r="AA98" s="100">
        <f t="shared" si="3"/>
        <v>0</v>
      </c>
      <c r="AB98" s="100">
        <f>IF(AA98=1,SUM(AA$11:AA98),0)</f>
        <v>0</v>
      </c>
      <c r="AC98" s="100">
        <f>IF(OR($I98="〇",$J98="〇",$K98="〇"),COUNTIF($AC$11:$AE97,"&gt;0")+1,0)</f>
        <v>0</v>
      </c>
      <c r="AD98" s="100">
        <f>IF(AND(G98&lt;&gt;"",$I98&lt;&gt;"〇",$J98&lt;&gt;"〇",$K98&lt;&gt;"〇"),COUNTIF($AC$11:$AE97,"&gt;0")+COUNTIF($AC98:$AC98,"&gt;0")+1,0)</f>
        <v>0</v>
      </c>
      <c r="AE98" s="100">
        <f>IF(AND(H98&lt;&gt;"",$I98&lt;&gt;"〇",$J98&lt;&gt;"〇",$K98&lt;&gt;"〇"),COUNTIF($AC$11:$AE97,"&gt;0")+COUNTIF($AC98:$AD98,"&gt;0")+1,0)</f>
        <v>0</v>
      </c>
      <c r="AF98" s="100">
        <f t="shared" si="4"/>
        <v>0</v>
      </c>
      <c r="AG98" s="100">
        <f>IF(AF98=1,SUM(AF$11:AF98),0)</f>
        <v>0</v>
      </c>
      <c r="AH98" s="97"/>
    </row>
    <row r="99" spans="1:34" ht="18.75" customHeight="1" x14ac:dyDescent="0.4">
      <c r="A99" s="101">
        <v>89</v>
      </c>
      <c r="B99" s="60"/>
      <c r="C99" s="59"/>
      <c r="D99" s="62"/>
      <c r="E99" s="59"/>
      <c r="F99" s="59"/>
      <c r="G99" s="59"/>
      <c r="H99" s="59"/>
      <c r="I99" s="4"/>
      <c r="J99" s="4"/>
      <c r="K99" s="4"/>
      <c r="L99" s="61"/>
      <c r="M99" s="104" t="str">
        <f>IF(AND(B99&lt;&gt;"",D99&lt;&gt;"",D99&gt;=マスタ!$F$4),"〇","　")</f>
        <v>　</v>
      </c>
      <c r="N99" s="59"/>
      <c r="O99" s="105"/>
      <c r="P99" s="105"/>
      <c r="AA99" s="100">
        <f t="shared" si="3"/>
        <v>0</v>
      </c>
      <c r="AB99" s="100">
        <f>IF(AA99=1,SUM(AA$11:AA99),0)</f>
        <v>0</v>
      </c>
      <c r="AC99" s="100">
        <f>IF(OR($I99="〇",$J99="〇",$K99="〇"),COUNTIF($AC$11:$AE98,"&gt;0")+1,0)</f>
        <v>0</v>
      </c>
      <c r="AD99" s="100">
        <f>IF(AND(G99&lt;&gt;"",$I99&lt;&gt;"〇",$J99&lt;&gt;"〇",$K99&lt;&gt;"〇"),COUNTIF($AC$11:$AE98,"&gt;0")+COUNTIF($AC99:$AC99,"&gt;0")+1,0)</f>
        <v>0</v>
      </c>
      <c r="AE99" s="100">
        <f>IF(AND(H99&lt;&gt;"",$I99&lt;&gt;"〇",$J99&lt;&gt;"〇",$K99&lt;&gt;"〇"),COUNTIF($AC$11:$AE98,"&gt;0")+COUNTIF($AC99:$AD99,"&gt;0")+1,0)</f>
        <v>0</v>
      </c>
      <c r="AF99" s="100">
        <f t="shared" si="4"/>
        <v>0</v>
      </c>
      <c r="AG99" s="100">
        <f>IF(AF99=1,SUM(AF$11:AF99),0)</f>
        <v>0</v>
      </c>
      <c r="AH99" s="97"/>
    </row>
    <row r="100" spans="1:34" ht="18.75" customHeight="1" x14ac:dyDescent="0.4">
      <c r="A100" s="101">
        <v>90</v>
      </c>
      <c r="B100" s="60"/>
      <c r="C100" s="59"/>
      <c r="D100" s="62"/>
      <c r="E100" s="59"/>
      <c r="F100" s="59"/>
      <c r="G100" s="59"/>
      <c r="H100" s="59"/>
      <c r="I100" s="4"/>
      <c r="J100" s="4"/>
      <c r="K100" s="4"/>
      <c r="L100" s="61"/>
      <c r="M100" s="104" t="str">
        <f>IF(AND(B100&lt;&gt;"",D100&lt;&gt;"",D100&gt;=マスタ!$F$4),"〇","　")</f>
        <v>　</v>
      </c>
      <c r="N100" s="59"/>
      <c r="O100" s="105"/>
      <c r="P100" s="105"/>
      <c r="AA100" s="100">
        <f t="shared" si="3"/>
        <v>0</v>
      </c>
      <c r="AB100" s="100">
        <f>IF(AA100=1,SUM(AA$11:AA100),0)</f>
        <v>0</v>
      </c>
      <c r="AC100" s="100">
        <f>IF(OR($I100="〇",$J100="〇",$K100="〇"),COUNTIF($AC$11:$AE99,"&gt;0")+1,0)</f>
        <v>0</v>
      </c>
      <c r="AD100" s="100">
        <f>IF(AND(G100&lt;&gt;"",$I100&lt;&gt;"〇",$J100&lt;&gt;"〇",$K100&lt;&gt;"〇"),COUNTIF($AC$11:$AE99,"&gt;0")+COUNTIF($AC100:$AC100,"&gt;0")+1,0)</f>
        <v>0</v>
      </c>
      <c r="AE100" s="100">
        <f>IF(AND(H100&lt;&gt;"",$I100&lt;&gt;"〇",$J100&lt;&gt;"〇",$K100&lt;&gt;"〇"),COUNTIF($AC$11:$AE99,"&gt;0")+COUNTIF($AC100:$AD100,"&gt;0")+1,0)</f>
        <v>0</v>
      </c>
      <c r="AF100" s="100">
        <f t="shared" si="4"/>
        <v>0</v>
      </c>
      <c r="AG100" s="100">
        <f>IF(AF100=1,SUM(AF$11:AF100),0)</f>
        <v>0</v>
      </c>
      <c r="AH100" s="97"/>
    </row>
    <row r="101" spans="1:34" ht="18.75" customHeight="1" x14ac:dyDescent="0.4">
      <c r="A101" s="101">
        <v>91</v>
      </c>
      <c r="B101" s="60"/>
      <c r="C101" s="59"/>
      <c r="D101" s="62"/>
      <c r="E101" s="59"/>
      <c r="F101" s="59"/>
      <c r="G101" s="59"/>
      <c r="H101" s="59"/>
      <c r="I101" s="4"/>
      <c r="J101" s="4"/>
      <c r="K101" s="4"/>
      <c r="L101" s="61"/>
      <c r="M101" s="104" t="str">
        <f>IF(AND(B101&lt;&gt;"",D101&lt;&gt;"",D101&gt;=マスタ!$F$4),"〇","　")</f>
        <v>　</v>
      </c>
      <c r="N101" s="59"/>
      <c r="O101" s="105"/>
      <c r="P101" s="105"/>
      <c r="AA101" s="100">
        <f t="shared" si="3"/>
        <v>0</v>
      </c>
      <c r="AB101" s="100">
        <f>IF(AA101=1,SUM(AA$11:AA101),0)</f>
        <v>0</v>
      </c>
      <c r="AC101" s="100">
        <f>IF(OR($I101="〇",$J101="〇",$K101="〇"),COUNTIF($AC$11:$AE100,"&gt;0")+1,0)</f>
        <v>0</v>
      </c>
      <c r="AD101" s="100">
        <f>IF(AND(G101&lt;&gt;"",$I101&lt;&gt;"〇",$J101&lt;&gt;"〇",$K101&lt;&gt;"〇"),COUNTIF($AC$11:$AE100,"&gt;0")+COUNTIF($AC101:$AC101,"&gt;0")+1,0)</f>
        <v>0</v>
      </c>
      <c r="AE101" s="100">
        <f>IF(AND(H101&lt;&gt;"",$I101&lt;&gt;"〇",$J101&lt;&gt;"〇",$K101&lt;&gt;"〇"),COUNTIF($AC$11:$AE100,"&gt;0")+COUNTIF($AC101:$AD101,"&gt;0")+1,0)</f>
        <v>0</v>
      </c>
      <c r="AF101" s="100">
        <f t="shared" si="4"/>
        <v>0</v>
      </c>
      <c r="AG101" s="100">
        <f>IF(AF101=1,SUM(AF$11:AF101),0)</f>
        <v>0</v>
      </c>
      <c r="AH101" s="97"/>
    </row>
    <row r="102" spans="1:34" ht="18.75" customHeight="1" x14ac:dyDescent="0.4">
      <c r="A102" s="101">
        <v>92</v>
      </c>
      <c r="B102" s="60"/>
      <c r="C102" s="59"/>
      <c r="D102" s="62"/>
      <c r="E102" s="59"/>
      <c r="F102" s="59"/>
      <c r="G102" s="59"/>
      <c r="H102" s="59"/>
      <c r="I102" s="4"/>
      <c r="J102" s="4"/>
      <c r="K102" s="4"/>
      <c r="L102" s="61"/>
      <c r="M102" s="104" t="str">
        <f>IF(AND(B102&lt;&gt;"",D102&lt;&gt;"",D102&gt;=マスタ!$F$4),"〇","　")</f>
        <v>　</v>
      </c>
      <c r="N102" s="59"/>
      <c r="O102" s="105"/>
      <c r="P102" s="105"/>
      <c r="AA102" s="100">
        <f t="shared" si="3"/>
        <v>0</v>
      </c>
      <c r="AB102" s="100">
        <f>IF(AA102=1,SUM(AA$11:AA102),0)</f>
        <v>0</v>
      </c>
      <c r="AC102" s="100">
        <f>IF(OR($I102="〇",$J102="〇",$K102="〇"),COUNTIF($AC$11:$AE101,"&gt;0")+1,0)</f>
        <v>0</v>
      </c>
      <c r="AD102" s="100">
        <f>IF(AND(G102&lt;&gt;"",$I102&lt;&gt;"〇",$J102&lt;&gt;"〇",$K102&lt;&gt;"〇"),COUNTIF($AC$11:$AE101,"&gt;0")+COUNTIF($AC102:$AC102,"&gt;0")+1,0)</f>
        <v>0</v>
      </c>
      <c r="AE102" s="100">
        <f>IF(AND(H102&lt;&gt;"",$I102&lt;&gt;"〇",$J102&lt;&gt;"〇",$K102&lt;&gt;"〇"),COUNTIF($AC$11:$AE101,"&gt;0")+COUNTIF($AC102:$AD102,"&gt;0")+1,0)</f>
        <v>0</v>
      </c>
      <c r="AF102" s="100">
        <f t="shared" si="4"/>
        <v>0</v>
      </c>
      <c r="AG102" s="100">
        <f>IF(AF102=1,SUM(AF$11:AF102),0)</f>
        <v>0</v>
      </c>
      <c r="AH102" s="97"/>
    </row>
    <row r="103" spans="1:34" ht="18.75" customHeight="1" x14ac:dyDescent="0.4">
      <c r="A103" s="101">
        <v>93</v>
      </c>
      <c r="B103" s="60"/>
      <c r="C103" s="59"/>
      <c r="D103" s="62"/>
      <c r="E103" s="59"/>
      <c r="F103" s="59"/>
      <c r="G103" s="59"/>
      <c r="H103" s="59"/>
      <c r="I103" s="4"/>
      <c r="J103" s="4"/>
      <c r="K103" s="4"/>
      <c r="L103" s="61"/>
      <c r="M103" s="104" t="str">
        <f>IF(AND(B103&lt;&gt;"",D103&lt;&gt;"",D103&gt;=マスタ!$F$4),"〇","　")</f>
        <v>　</v>
      </c>
      <c r="N103" s="59"/>
      <c r="O103" s="105"/>
      <c r="P103" s="105"/>
      <c r="AA103" s="100">
        <f t="shared" si="3"/>
        <v>0</v>
      </c>
      <c r="AB103" s="100">
        <f>IF(AA103=1,SUM(AA$11:AA103),0)</f>
        <v>0</v>
      </c>
      <c r="AC103" s="100">
        <f>IF(OR($I103="〇",$J103="〇",$K103="〇"),COUNTIF($AC$11:$AE102,"&gt;0")+1,0)</f>
        <v>0</v>
      </c>
      <c r="AD103" s="100">
        <f>IF(AND(G103&lt;&gt;"",$I103&lt;&gt;"〇",$J103&lt;&gt;"〇",$K103&lt;&gt;"〇"),COUNTIF($AC$11:$AE102,"&gt;0")+COUNTIF($AC103:$AC103,"&gt;0")+1,0)</f>
        <v>0</v>
      </c>
      <c r="AE103" s="100">
        <f>IF(AND(H103&lt;&gt;"",$I103&lt;&gt;"〇",$J103&lt;&gt;"〇",$K103&lt;&gt;"〇"),COUNTIF($AC$11:$AE102,"&gt;0")+COUNTIF($AC103:$AD103,"&gt;0")+1,0)</f>
        <v>0</v>
      </c>
      <c r="AF103" s="100">
        <f t="shared" si="4"/>
        <v>0</v>
      </c>
      <c r="AG103" s="100">
        <f>IF(AF103=1,SUM(AF$11:AF103),0)</f>
        <v>0</v>
      </c>
      <c r="AH103" s="97"/>
    </row>
    <row r="104" spans="1:34" ht="18.75" customHeight="1" x14ac:dyDescent="0.4">
      <c r="A104" s="101">
        <v>94</v>
      </c>
      <c r="B104" s="60"/>
      <c r="C104" s="59"/>
      <c r="D104" s="62"/>
      <c r="E104" s="59"/>
      <c r="F104" s="59"/>
      <c r="G104" s="59"/>
      <c r="H104" s="59"/>
      <c r="I104" s="4"/>
      <c r="J104" s="4"/>
      <c r="K104" s="4"/>
      <c r="L104" s="61"/>
      <c r="M104" s="104" t="str">
        <f>IF(AND(B104&lt;&gt;"",D104&lt;&gt;"",D104&gt;=マスタ!$F$4),"〇","　")</f>
        <v>　</v>
      </c>
      <c r="N104" s="59"/>
      <c r="O104" s="105"/>
      <c r="P104" s="105"/>
      <c r="AA104" s="100">
        <f t="shared" si="3"/>
        <v>0</v>
      </c>
      <c r="AB104" s="100">
        <f>IF(AA104=1,SUM(AA$11:AA104),0)</f>
        <v>0</v>
      </c>
      <c r="AC104" s="100">
        <f>IF(OR($I104="〇",$J104="〇",$K104="〇"),COUNTIF($AC$11:$AE103,"&gt;0")+1,0)</f>
        <v>0</v>
      </c>
      <c r="AD104" s="100">
        <f>IF(AND(G104&lt;&gt;"",$I104&lt;&gt;"〇",$J104&lt;&gt;"〇",$K104&lt;&gt;"〇"),COUNTIF($AC$11:$AE103,"&gt;0")+COUNTIF($AC104:$AC104,"&gt;0")+1,0)</f>
        <v>0</v>
      </c>
      <c r="AE104" s="100">
        <f>IF(AND(H104&lt;&gt;"",$I104&lt;&gt;"〇",$J104&lt;&gt;"〇",$K104&lt;&gt;"〇"),COUNTIF($AC$11:$AE103,"&gt;0")+COUNTIF($AC104:$AD104,"&gt;0")+1,0)</f>
        <v>0</v>
      </c>
      <c r="AF104" s="100">
        <f t="shared" si="4"/>
        <v>0</v>
      </c>
      <c r="AG104" s="100">
        <f>IF(AF104=1,SUM(AF$11:AF104),0)</f>
        <v>0</v>
      </c>
      <c r="AH104" s="97"/>
    </row>
    <row r="105" spans="1:34" ht="18.75" customHeight="1" x14ac:dyDescent="0.4">
      <c r="A105" s="101">
        <v>95</v>
      </c>
      <c r="B105" s="60"/>
      <c r="C105" s="59"/>
      <c r="D105" s="62"/>
      <c r="E105" s="59"/>
      <c r="F105" s="59"/>
      <c r="G105" s="59"/>
      <c r="H105" s="59"/>
      <c r="I105" s="4"/>
      <c r="J105" s="4"/>
      <c r="K105" s="4"/>
      <c r="L105" s="61"/>
      <c r="M105" s="104" t="str">
        <f>IF(AND(B105&lt;&gt;"",D105&lt;&gt;"",D105&gt;=マスタ!$F$4),"〇","　")</f>
        <v>　</v>
      </c>
      <c r="N105" s="59"/>
      <c r="O105" s="105"/>
      <c r="P105" s="105"/>
      <c r="AA105" s="100">
        <f t="shared" si="3"/>
        <v>0</v>
      </c>
      <c r="AB105" s="100">
        <f>IF(AA105=1,SUM(AA$11:AA105),0)</f>
        <v>0</v>
      </c>
      <c r="AC105" s="100">
        <f>IF(OR($I105="〇",$J105="〇",$K105="〇"),COUNTIF($AC$11:$AE104,"&gt;0")+1,0)</f>
        <v>0</v>
      </c>
      <c r="AD105" s="100">
        <f>IF(AND(G105&lt;&gt;"",$I105&lt;&gt;"〇",$J105&lt;&gt;"〇",$K105&lt;&gt;"〇"),COUNTIF($AC$11:$AE104,"&gt;0")+COUNTIF($AC105:$AC105,"&gt;0")+1,0)</f>
        <v>0</v>
      </c>
      <c r="AE105" s="100">
        <f>IF(AND(H105&lt;&gt;"",$I105&lt;&gt;"〇",$J105&lt;&gt;"〇",$K105&lt;&gt;"〇"),COUNTIF($AC$11:$AE104,"&gt;0")+COUNTIF($AC105:$AD105,"&gt;0")+1,0)</f>
        <v>0</v>
      </c>
      <c r="AF105" s="100">
        <f t="shared" si="4"/>
        <v>0</v>
      </c>
      <c r="AG105" s="100">
        <f>IF(AF105=1,SUM(AF$11:AF105),0)</f>
        <v>0</v>
      </c>
      <c r="AH105" s="97"/>
    </row>
    <row r="106" spans="1:34" ht="18.75" customHeight="1" x14ac:dyDescent="0.4">
      <c r="A106" s="101">
        <v>96</v>
      </c>
      <c r="B106" s="60"/>
      <c r="C106" s="59"/>
      <c r="D106" s="62"/>
      <c r="E106" s="59"/>
      <c r="F106" s="59"/>
      <c r="G106" s="59"/>
      <c r="H106" s="59"/>
      <c r="I106" s="4"/>
      <c r="J106" s="4"/>
      <c r="K106" s="4"/>
      <c r="L106" s="61"/>
      <c r="M106" s="104" t="str">
        <f>IF(AND(B106&lt;&gt;"",D106&lt;&gt;"",D106&gt;=マスタ!$F$4),"〇","　")</f>
        <v>　</v>
      </c>
      <c r="N106" s="59"/>
      <c r="O106" s="105"/>
      <c r="P106" s="105"/>
      <c r="AA106" s="100">
        <f t="shared" si="3"/>
        <v>0</v>
      </c>
      <c r="AB106" s="100">
        <f>IF(AA106=1,SUM(AA$11:AA106),0)</f>
        <v>0</v>
      </c>
      <c r="AC106" s="100">
        <f>IF(OR($I106="〇",$J106="〇",$K106="〇"),COUNTIF($AC$11:$AE105,"&gt;0")+1,0)</f>
        <v>0</v>
      </c>
      <c r="AD106" s="100">
        <f>IF(AND(G106&lt;&gt;"",$I106&lt;&gt;"〇",$J106&lt;&gt;"〇",$K106&lt;&gt;"〇"),COUNTIF($AC$11:$AE105,"&gt;0")+COUNTIF($AC106:$AC106,"&gt;0")+1,0)</f>
        <v>0</v>
      </c>
      <c r="AE106" s="100">
        <f>IF(AND(H106&lt;&gt;"",$I106&lt;&gt;"〇",$J106&lt;&gt;"〇",$K106&lt;&gt;"〇"),COUNTIF($AC$11:$AE105,"&gt;0")+COUNTIF($AC106:$AD106,"&gt;0")+1,0)</f>
        <v>0</v>
      </c>
      <c r="AF106" s="100">
        <f t="shared" si="4"/>
        <v>0</v>
      </c>
      <c r="AG106" s="100">
        <f>IF(AF106=1,SUM(AF$11:AF106),0)</f>
        <v>0</v>
      </c>
      <c r="AH106" s="97"/>
    </row>
    <row r="107" spans="1:34" ht="18.75" customHeight="1" x14ac:dyDescent="0.4">
      <c r="A107" s="101">
        <v>97</v>
      </c>
      <c r="B107" s="60"/>
      <c r="C107" s="59"/>
      <c r="D107" s="62"/>
      <c r="E107" s="59"/>
      <c r="F107" s="59"/>
      <c r="G107" s="59"/>
      <c r="H107" s="59"/>
      <c r="I107" s="4"/>
      <c r="J107" s="4"/>
      <c r="K107" s="4"/>
      <c r="L107" s="61"/>
      <c r="M107" s="104" t="str">
        <f>IF(AND(B107&lt;&gt;"",D107&lt;&gt;"",D107&gt;=マスタ!$F$4),"〇","　")</f>
        <v>　</v>
      </c>
      <c r="N107" s="59"/>
      <c r="O107" s="105"/>
      <c r="P107" s="105"/>
      <c r="AA107" s="100">
        <f t="shared" si="3"/>
        <v>0</v>
      </c>
      <c r="AB107" s="100">
        <f>IF(AA107=1,SUM(AA$11:AA107),0)</f>
        <v>0</v>
      </c>
      <c r="AC107" s="100">
        <f>IF(OR($I107="〇",$J107="〇",$K107="〇"),COUNTIF($AC$11:$AE106,"&gt;0")+1,0)</f>
        <v>0</v>
      </c>
      <c r="AD107" s="100">
        <f>IF(AND(G107&lt;&gt;"",$I107&lt;&gt;"〇",$J107&lt;&gt;"〇",$K107&lt;&gt;"〇"),COUNTIF($AC$11:$AE106,"&gt;0")+COUNTIF($AC107:$AC107,"&gt;0")+1,0)</f>
        <v>0</v>
      </c>
      <c r="AE107" s="100">
        <f>IF(AND(H107&lt;&gt;"",$I107&lt;&gt;"〇",$J107&lt;&gt;"〇",$K107&lt;&gt;"〇"),COUNTIF($AC$11:$AE106,"&gt;0")+COUNTIF($AC107:$AD107,"&gt;0")+1,0)</f>
        <v>0</v>
      </c>
      <c r="AF107" s="100">
        <f t="shared" si="4"/>
        <v>0</v>
      </c>
      <c r="AG107" s="100">
        <f>IF(AF107=1,SUM(AF$11:AF107),0)</f>
        <v>0</v>
      </c>
      <c r="AH107" s="97"/>
    </row>
    <row r="108" spans="1:34" ht="18.75" customHeight="1" x14ac:dyDescent="0.4">
      <c r="A108" s="101">
        <v>98</v>
      </c>
      <c r="B108" s="60"/>
      <c r="C108" s="59"/>
      <c r="D108" s="62"/>
      <c r="E108" s="59"/>
      <c r="F108" s="59"/>
      <c r="G108" s="59"/>
      <c r="H108" s="59"/>
      <c r="I108" s="4"/>
      <c r="J108" s="4"/>
      <c r="K108" s="4"/>
      <c r="L108" s="61"/>
      <c r="M108" s="104" t="str">
        <f>IF(AND(B108&lt;&gt;"",D108&lt;&gt;"",D108&gt;=マスタ!$F$4),"〇","　")</f>
        <v>　</v>
      </c>
      <c r="N108" s="59"/>
      <c r="O108" s="105"/>
      <c r="P108" s="105"/>
      <c r="AA108" s="100">
        <f t="shared" si="3"/>
        <v>0</v>
      </c>
      <c r="AB108" s="100">
        <f>IF(AA108=1,SUM(AA$11:AA108),0)</f>
        <v>0</v>
      </c>
      <c r="AC108" s="100">
        <f>IF(OR($I108="〇",$J108="〇",$K108="〇"),COUNTIF($AC$11:$AE107,"&gt;0")+1,0)</f>
        <v>0</v>
      </c>
      <c r="AD108" s="100">
        <f>IF(AND(G108&lt;&gt;"",$I108&lt;&gt;"〇",$J108&lt;&gt;"〇",$K108&lt;&gt;"〇"),COUNTIF($AC$11:$AE107,"&gt;0")+COUNTIF($AC108:$AC108,"&gt;0")+1,0)</f>
        <v>0</v>
      </c>
      <c r="AE108" s="100">
        <f>IF(AND(H108&lt;&gt;"",$I108&lt;&gt;"〇",$J108&lt;&gt;"〇",$K108&lt;&gt;"〇"),COUNTIF($AC$11:$AE107,"&gt;0")+COUNTIF($AC108:$AD108,"&gt;0")+1,0)</f>
        <v>0</v>
      </c>
      <c r="AF108" s="100">
        <f t="shared" si="4"/>
        <v>0</v>
      </c>
      <c r="AG108" s="100">
        <f>IF(AF108=1,SUM(AF$11:AF108),0)</f>
        <v>0</v>
      </c>
      <c r="AH108" s="97"/>
    </row>
    <row r="109" spans="1:34" ht="18.75" customHeight="1" x14ac:dyDescent="0.4">
      <c r="A109" s="101">
        <v>99</v>
      </c>
      <c r="B109" s="60"/>
      <c r="C109" s="59"/>
      <c r="D109" s="62"/>
      <c r="E109" s="59"/>
      <c r="F109" s="59"/>
      <c r="G109" s="59"/>
      <c r="H109" s="59"/>
      <c r="I109" s="4"/>
      <c r="J109" s="4"/>
      <c r="K109" s="4"/>
      <c r="L109" s="61"/>
      <c r="M109" s="104" t="str">
        <f>IF(AND(B109&lt;&gt;"",D109&lt;&gt;"",D109&gt;=マスタ!$F$4),"〇","　")</f>
        <v>　</v>
      </c>
      <c r="N109" s="59"/>
      <c r="O109" s="105"/>
      <c r="P109" s="105"/>
      <c r="AA109" s="100">
        <f t="shared" si="3"/>
        <v>0</v>
      </c>
      <c r="AB109" s="100">
        <f>IF(AA109=1,SUM(AA$11:AA109),0)</f>
        <v>0</v>
      </c>
      <c r="AC109" s="100">
        <f>IF(OR($I109="〇",$J109="〇",$K109="〇"),COUNTIF($AC$11:$AE108,"&gt;0")+1,0)</f>
        <v>0</v>
      </c>
      <c r="AD109" s="100">
        <f>IF(AND(G109&lt;&gt;"",$I109&lt;&gt;"〇",$J109&lt;&gt;"〇",$K109&lt;&gt;"〇"),COUNTIF($AC$11:$AE108,"&gt;0")+COUNTIF($AC109:$AC109,"&gt;0")+1,0)</f>
        <v>0</v>
      </c>
      <c r="AE109" s="100">
        <f>IF(AND(H109&lt;&gt;"",$I109&lt;&gt;"〇",$J109&lt;&gt;"〇",$K109&lt;&gt;"〇"),COUNTIF($AC$11:$AE108,"&gt;0")+COUNTIF($AC109:$AD109,"&gt;0")+1,0)</f>
        <v>0</v>
      </c>
      <c r="AF109" s="100">
        <f t="shared" si="4"/>
        <v>0</v>
      </c>
      <c r="AG109" s="100">
        <f>IF(AF109=1,SUM(AF$11:AF109),0)</f>
        <v>0</v>
      </c>
      <c r="AH109" s="97"/>
    </row>
    <row r="110" spans="1:34" ht="18.75" customHeight="1" x14ac:dyDescent="0.4">
      <c r="A110" s="102">
        <v>100</v>
      </c>
      <c r="B110" s="60"/>
      <c r="C110" s="59"/>
      <c r="D110" s="62"/>
      <c r="E110" s="59"/>
      <c r="F110" s="59"/>
      <c r="G110" s="59"/>
      <c r="H110" s="59"/>
      <c r="I110" s="4"/>
      <c r="J110" s="4"/>
      <c r="K110" s="4"/>
      <c r="L110" s="61"/>
      <c r="M110" s="104" t="str">
        <f>IF(AND(B110&lt;&gt;"",D110&lt;&gt;"",D110&gt;=マスタ!$F$4),"〇","　")</f>
        <v>　</v>
      </c>
      <c r="N110" s="59"/>
      <c r="O110" s="105"/>
      <c r="P110" s="105"/>
      <c r="AA110" s="100">
        <f t="shared" si="3"/>
        <v>0</v>
      </c>
      <c r="AB110" s="100">
        <f>IF(AA110=1,SUM(AA$11:AA110),0)</f>
        <v>0</v>
      </c>
      <c r="AC110" s="100">
        <f>IF(OR($I110="〇",$J110="〇",$K110="〇"),COUNTIF($AC$11:$AE109,"&gt;0")+1,0)</f>
        <v>0</v>
      </c>
      <c r="AD110" s="100">
        <f>IF(AND(G110&lt;&gt;"",$I110&lt;&gt;"〇",$J110&lt;&gt;"〇",$K110&lt;&gt;"〇"),COUNTIF($AC$11:$AE109,"&gt;0")+COUNTIF($AC110:$AC110,"&gt;0")+1,0)</f>
        <v>0</v>
      </c>
      <c r="AE110" s="100">
        <f>IF(AND(H110&lt;&gt;"",$I110&lt;&gt;"〇",$J110&lt;&gt;"〇",$K110&lt;&gt;"〇"),COUNTIF($AC$11:$AE109,"&gt;0")+COUNTIF($AC110:$AD110,"&gt;0")+1,0)</f>
        <v>0</v>
      </c>
      <c r="AF110" s="100">
        <f t="shared" si="4"/>
        <v>0</v>
      </c>
      <c r="AG110" s="100">
        <f>IF(AF110=1,SUM(AF$11:AF110),0)</f>
        <v>0</v>
      </c>
      <c r="AH110" s="97"/>
    </row>
    <row r="111" spans="1:34" x14ac:dyDescent="0.4">
      <c r="A111" s="105"/>
      <c r="B111" s="105"/>
      <c r="C111" s="106"/>
      <c r="D111" s="107"/>
      <c r="E111" s="106"/>
      <c r="F111" s="105"/>
      <c r="G111" s="105"/>
      <c r="H111" s="107"/>
      <c r="I111" s="107"/>
      <c r="J111" s="107"/>
      <c r="K111" s="107"/>
      <c r="L111" s="107"/>
      <c r="M111" s="107"/>
      <c r="N111" s="107"/>
      <c r="O111" s="105"/>
      <c r="P111" s="105"/>
    </row>
    <row r="112" spans="1:34" x14ac:dyDescent="0.4">
      <c r="A112" s="105"/>
      <c r="B112" s="105"/>
      <c r="C112" s="106"/>
      <c r="D112" s="107"/>
      <c r="E112" s="106"/>
      <c r="F112" s="105"/>
      <c r="G112" s="105"/>
      <c r="H112" s="107"/>
      <c r="I112" s="107"/>
      <c r="J112" s="107"/>
      <c r="K112" s="107"/>
      <c r="L112" s="107"/>
      <c r="M112" s="107"/>
      <c r="N112" s="107"/>
      <c r="O112" s="105"/>
      <c r="P112" s="105"/>
    </row>
    <row r="113" spans="1:16" x14ac:dyDescent="0.4">
      <c r="A113" s="105"/>
      <c r="B113" s="105"/>
      <c r="C113" s="106"/>
      <c r="D113" s="107"/>
      <c r="E113" s="106"/>
      <c r="F113" s="105"/>
      <c r="G113" s="105"/>
      <c r="H113" s="107"/>
      <c r="I113" s="107"/>
      <c r="J113" s="107"/>
      <c r="K113" s="107"/>
      <c r="L113" s="107"/>
      <c r="M113" s="107"/>
      <c r="N113" s="107"/>
      <c r="O113" s="105"/>
      <c r="P113" s="105"/>
    </row>
    <row r="114" spans="1:16" x14ac:dyDescent="0.4">
      <c r="A114" s="105"/>
      <c r="B114" s="105"/>
      <c r="C114" s="106"/>
      <c r="D114" s="107"/>
      <c r="E114" s="106"/>
      <c r="F114" s="105"/>
      <c r="G114" s="105"/>
      <c r="H114" s="107"/>
      <c r="I114" s="107"/>
      <c r="J114" s="107"/>
      <c r="K114" s="107"/>
      <c r="L114" s="107"/>
      <c r="M114" s="107"/>
      <c r="N114" s="107"/>
      <c r="O114" s="105"/>
      <c r="P114" s="105"/>
    </row>
    <row r="115" spans="1:16" x14ac:dyDescent="0.4">
      <c r="A115" s="105"/>
      <c r="B115" s="105"/>
      <c r="C115" s="106"/>
      <c r="D115" s="107"/>
      <c r="E115" s="106"/>
      <c r="F115" s="105"/>
      <c r="G115" s="105"/>
      <c r="H115" s="107"/>
      <c r="I115" s="107"/>
      <c r="J115" s="107"/>
      <c r="K115" s="107"/>
      <c r="L115" s="107"/>
      <c r="M115" s="107"/>
      <c r="N115" s="107"/>
      <c r="O115" s="105"/>
      <c r="P115" s="105"/>
    </row>
    <row r="116" spans="1:16" x14ac:dyDescent="0.4">
      <c r="A116" s="105"/>
      <c r="B116" s="105"/>
      <c r="C116" s="106"/>
      <c r="D116" s="107"/>
      <c r="E116" s="106"/>
      <c r="F116" s="105"/>
      <c r="G116" s="105"/>
      <c r="H116" s="107"/>
      <c r="I116" s="107"/>
      <c r="J116" s="107"/>
      <c r="K116" s="107"/>
      <c r="L116" s="107"/>
      <c r="M116" s="107"/>
      <c r="N116" s="107"/>
      <c r="O116" s="105"/>
      <c r="P116" s="105"/>
    </row>
    <row r="117" spans="1:16" x14ac:dyDescent="0.4">
      <c r="A117" s="105"/>
      <c r="B117" s="105"/>
      <c r="C117" s="106"/>
      <c r="D117" s="107"/>
      <c r="E117" s="106"/>
      <c r="F117" s="105"/>
      <c r="G117" s="105"/>
      <c r="H117" s="107"/>
      <c r="I117" s="107"/>
      <c r="J117" s="107"/>
      <c r="K117" s="107"/>
      <c r="L117" s="107"/>
      <c r="M117" s="107"/>
      <c r="N117" s="107"/>
      <c r="O117" s="105"/>
      <c r="P117" s="105"/>
    </row>
    <row r="118" spans="1:16" x14ac:dyDescent="0.4">
      <c r="A118" s="105"/>
      <c r="B118" s="105"/>
      <c r="C118" s="106"/>
      <c r="D118" s="107"/>
      <c r="E118" s="106"/>
      <c r="F118" s="105"/>
      <c r="G118" s="105"/>
      <c r="H118" s="107"/>
      <c r="I118" s="107"/>
      <c r="J118" s="107"/>
      <c r="K118" s="107"/>
      <c r="L118" s="107"/>
      <c r="M118" s="107"/>
      <c r="N118" s="107"/>
      <c r="O118" s="105"/>
      <c r="P118" s="105"/>
    </row>
    <row r="119" spans="1:16" x14ac:dyDescent="0.4">
      <c r="A119" s="105"/>
      <c r="B119" s="105"/>
      <c r="C119" s="106"/>
      <c r="D119" s="107"/>
      <c r="E119" s="106"/>
      <c r="F119" s="105"/>
      <c r="G119" s="105"/>
      <c r="H119" s="107"/>
      <c r="I119" s="107"/>
      <c r="J119" s="107"/>
      <c r="K119" s="107"/>
      <c r="L119" s="107"/>
      <c r="M119" s="107"/>
      <c r="N119" s="107"/>
      <c r="O119" s="105"/>
      <c r="P119" s="105"/>
    </row>
    <row r="120" spans="1:16" x14ac:dyDescent="0.4">
      <c r="A120" s="105"/>
      <c r="B120" s="105"/>
      <c r="C120" s="106"/>
      <c r="D120" s="107"/>
      <c r="E120" s="106"/>
      <c r="F120" s="105"/>
      <c r="G120" s="105"/>
      <c r="H120" s="107"/>
      <c r="I120" s="107"/>
      <c r="J120" s="107"/>
      <c r="K120" s="107"/>
      <c r="L120" s="107"/>
      <c r="M120" s="107"/>
      <c r="N120" s="107"/>
      <c r="O120" s="105"/>
      <c r="P120" s="105"/>
    </row>
    <row r="121" spans="1:16" x14ac:dyDescent="0.4">
      <c r="A121" s="105"/>
      <c r="B121" s="105"/>
      <c r="C121" s="106"/>
      <c r="D121" s="107"/>
      <c r="E121" s="106"/>
      <c r="F121" s="105"/>
      <c r="G121" s="105"/>
      <c r="H121" s="107"/>
      <c r="I121" s="107"/>
      <c r="J121" s="107"/>
      <c r="K121" s="107"/>
      <c r="L121" s="107"/>
      <c r="M121" s="107"/>
      <c r="N121" s="107"/>
      <c r="O121" s="105"/>
      <c r="P121" s="105"/>
    </row>
    <row r="122" spans="1:16" x14ac:dyDescent="0.4">
      <c r="A122" s="105"/>
      <c r="B122" s="105"/>
      <c r="C122" s="106"/>
      <c r="D122" s="107"/>
      <c r="E122" s="106"/>
      <c r="F122" s="105"/>
      <c r="G122" s="105"/>
      <c r="H122" s="107"/>
      <c r="I122" s="107"/>
      <c r="J122" s="107"/>
      <c r="K122" s="107"/>
      <c r="L122" s="107"/>
      <c r="M122" s="107"/>
      <c r="N122" s="107"/>
      <c r="O122" s="105"/>
      <c r="P122" s="105"/>
    </row>
    <row r="123" spans="1:16" x14ac:dyDescent="0.4">
      <c r="A123" s="105"/>
      <c r="B123" s="105"/>
      <c r="C123" s="106"/>
      <c r="D123" s="107"/>
      <c r="E123" s="106"/>
      <c r="F123" s="105"/>
      <c r="G123" s="105"/>
      <c r="H123" s="107"/>
      <c r="I123" s="107"/>
      <c r="J123" s="107"/>
      <c r="K123" s="107"/>
      <c r="L123" s="107"/>
      <c r="M123" s="107"/>
      <c r="N123" s="107"/>
      <c r="O123" s="105"/>
      <c r="P123" s="105"/>
    </row>
    <row r="124" spans="1:16" x14ac:dyDescent="0.4">
      <c r="A124" s="105"/>
      <c r="B124" s="105"/>
      <c r="C124" s="106"/>
      <c r="D124" s="107"/>
      <c r="E124" s="106"/>
      <c r="F124" s="105"/>
      <c r="G124" s="105"/>
      <c r="H124" s="107"/>
      <c r="I124" s="107"/>
      <c r="J124" s="107"/>
      <c r="K124" s="107"/>
      <c r="L124" s="107"/>
      <c r="M124" s="107"/>
      <c r="N124" s="107"/>
      <c r="O124" s="105"/>
      <c r="P124" s="105"/>
    </row>
    <row r="125" spans="1:16" x14ac:dyDescent="0.4">
      <c r="A125" s="105"/>
      <c r="B125" s="105"/>
      <c r="C125" s="106"/>
      <c r="D125" s="107"/>
      <c r="E125" s="106"/>
      <c r="F125" s="105"/>
      <c r="G125" s="105"/>
      <c r="H125" s="107"/>
      <c r="I125" s="107"/>
      <c r="J125" s="107"/>
      <c r="K125" s="107"/>
      <c r="L125" s="107"/>
      <c r="M125" s="107"/>
      <c r="N125" s="107"/>
      <c r="O125" s="105"/>
      <c r="P125" s="105"/>
    </row>
    <row r="126" spans="1:16" x14ac:dyDescent="0.4">
      <c r="A126" s="105"/>
      <c r="B126" s="105"/>
      <c r="C126" s="106"/>
      <c r="D126" s="107"/>
      <c r="E126" s="106"/>
      <c r="F126" s="105"/>
      <c r="G126" s="105"/>
      <c r="H126" s="107"/>
      <c r="I126" s="107"/>
      <c r="J126" s="107"/>
      <c r="K126" s="107"/>
      <c r="L126" s="107"/>
      <c r="M126" s="107"/>
      <c r="N126" s="107"/>
      <c r="O126" s="105"/>
      <c r="P126" s="105"/>
    </row>
    <row r="127" spans="1:16" x14ac:dyDescent="0.4">
      <c r="A127" s="105"/>
      <c r="B127" s="105"/>
      <c r="C127" s="106"/>
      <c r="D127" s="107"/>
      <c r="E127" s="106"/>
      <c r="F127" s="105"/>
      <c r="G127" s="105"/>
      <c r="H127" s="107"/>
      <c r="I127" s="107"/>
      <c r="J127" s="107"/>
      <c r="K127" s="107"/>
      <c r="L127" s="107"/>
      <c r="M127" s="107"/>
      <c r="N127" s="107"/>
      <c r="O127" s="105"/>
      <c r="P127" s="105"/>
    </row>
    <row r="128" spans="1:16" x14ac:dyDescent="0.4">
      <c r="A128" s="105"/>
      <c r="B128" s="105"/>
      <c r="C128" s="106"/>
      <c r="D128" s="107"/>
      <c r="E128" s="106"/>
      <c r="F128" s="105"/>
      <c r="G128" s="105"/>
      <c r="H128" s="107"/>
      <c r="I128" s="107"/>
      <c r="J128" s="107"/>
      <c r="K128" s="107"/>
      <c r="L128" s="107"/>
      <c r="M128" s="107"/>
      <c r="N128" s="107"/>
      <c r="O128" s="105"/>
      <c r="P128" s="105"/>
    </row>
    <row r="129" spans="1:16" x14ac:dyDescent="0.4">
      <c r="A129" s="105"/>
      <c r="B129" s="105"/>
      <c r="C129" s="106"/>
      <c r="D129" s="107"/>
      <c r="E129" s="106"/>
      <c r="F129" s="105"/>
      <c r="G129" s="105"/>
      <c r="H129" s="107"/>
      <c r="I129" s="107"/>
      <c r="J129" s="107"/>
      <c r="K129" s="107"/>
      <c r="L129" s="107"/>
      <c r="M129" s="107"/>
      <c r="N129" s="107"/>
      <c r="O129" s="105"/>
      <c r="P129" s="105"/>
    </row>
    <row r="130" spans="1:16" x14ac:dyDescent="0.4">
      <c r="A130" s="105"/>
      <c r="B130" s="105"/>
      <c r="C130" s="106"/>
      <c r="D130" s="107"/>
      <c r="E130" s="106"/>
      <c r="F130" s="105"/>
      <c r="G130" s="105"/>
      <c r="H130" s="107"/>
      <c r="I130" s="107"/>
      <c r="J130" s="107"/>
      <c r="K130" s="107"/>
      <c r="L130" s="107"/>
      <c r="M130" s="107"/>
      <c r="N130" s="107"/>
      <c r="O130" s="105"/>
      <c r="P130" s="105"/>
    </row>
    <row r="131" spans="1:16" x14ac:dyDescent="0.4">
      <c r="A131" s="105"/>
      <c r="B131" s="105"/>
      <c r="C131" s="106"/>
      <c r="D131" s="107"/>
      <c r="E131" s="106"/>
      <c r="F131" s="105"/>
      <c r="G131" s="105"/>
      <c r="H131" s="107"/>
      <c r="I131" s="107"/>
      <c r="J131" s="107"/>
      <c r="K131" s="107"/>
      <c r="L131" s="107"/>
      <c r="M131" s="107"/>
      <c r="N131" s="107"/>
      <c r="O131" s="105"/>
      <c r="P131" s="105"/>
    </row>
    <row r="132" spans="1:16" x14ac:dyDescent="0.4">
      <c r="A132" s="105"/>
      <c r="B132" s="105"/>
      <c r="C132" s="106"/>
      <c r="D132" s="107"/>
      <c r="E132" s="106"/>
      <c r="F132" s="105"/>
      <c r="G132" s="105"/>
      <c r="H132" s="107"/>
      <c r="I132" s="107"/>
      <c r="J132" s="107"/>
      <c r="K132" s="107"/>
      <c r="L132" s="107"/>
      <c r="M132" s="107"/>
      <c r="N132" s="107"/>
      <c r="O132" s="105"/>
      <c r="P132" s="105"/>
    </row>
    <row r="133" spans="1:16" x14ac:dyDescent="0.4">
      <c r="A133" s="105"/>
      <c r="B133" s="105"/>
      <c r="C133" s="106"/>
      <c r="D133" s="107"/>
      <c r="E133" s="106"/>
      <c r="F133" s="105"/>
      <c r="G133" s="105"/>
      <c r="H133" s="107"/>
      <c r="I133" s="107"/>
      <c r="J133" s="107"/>
      <c r="K133" s="107"/>
      <c r="L133" s="107"/>
      <c r="M133" s="107"/>
      <c r="N133" s="107"/>
      <c r="O133" s="105"/>
      <c r="P133" s="105"/>
    </row>
    <row r="134" spans="1:16" x14ac:dyDescent="0.4">
      <c r="A134" s="105"/>
      <c r="B134" s="105"/>
      <c r="C134" s="106"/>
      <c r="D134" s="107"/>
      <c r="E134" s="106"/>
      <c r="F134" s="105"/>
      <c r="G134" s="105"/>
      <c r="H134" s="107"/>
      <c r="I134" s="107"/>
      <c r="J134" s="107"/>
      <c r="K134" s="107"/>
      <c r="L134" s="107"/>
      <c r="M134" s="107"/>
      <c r="N134" s="107"/>
      <c r="O134" s="105"/>
      <c r="P134" s="105"/>
    </row>
    <row r="135" spans="1:16" x14ac:dyDescent="0.4">
      <c r="A135" s="105"/>
      <c r="B135" s="105"/>
      <c r="C135" s="106"/>
      <c r="D135" s="107"/>
      <c r="E135" s="106"/>
      <c r="F135" s="105"/>
      <c r="G135" s="105"/>
      <c r="H135" s="107"/>
      <c r="I135" s="107"/>
      <c r="J135" s="107"/>
      <c r="K135" s="107"/>
      <c r="L135" s="107"/>
      <c r="M135" s="107"/>
      <c r="N135" s="107"/>
      <c r="O135" s="105"/>
      <c r="P135" s="105"/>
    </row>
    <row r="136" spans="1:16" x14ac:dyDescent="0.4">
      <c r="A136" s="105"/>
      <c r="B136" s="105"/>
      <c r="C136" s="106"/>
      <c r="D136" s="107"/>
      <c r="E136" s="106"/>
      <c r="F136" s="105"/>
      <c r="G136" s="105"/>
      <c r="H136" s="107"/>
      <c r="I136" s="107"/>
      <c r="J136" s="107"/>
      <c r="K136" s="107"/>
      <c r="L136" s="107"/>
      <c r="M136" s="107"/>
      <c r="N136" s="107"/>
      <c r="O136" s="105"/>
      <c r="P136" s="105"/>
    </row>
    <row r="137" spans="1:16" x14ac:dyDescent="0.4">
      <c r="A137" s="105"/>
      <c r="B137" s="105"/>
      <c r="C137" s="106"/>
      <c r="D137" s="107"/>
      <c r="E137" s="106"/>
      <c r="F137" s="105"/>
      <c r="G137" s="105"/>
      <c r="H137" s="107"/>
      <c r="I137" s="107"/>
      <c r="J137" s="107"/>
      <c r="K137" s="107"/>
      <c r="L137" s="107"/>
      <c r="M137" s="107"/>
      <c r="N137" s="107"/>
      <c r="O137" s="105"/>
      <c r="P137" s="105"/>
    </row>
    <row r="138" spans="1:16" x14ac:dyDescent="0.4">
      <c r="A138" s="105"/>
      <c r="B138" s="105"/>
      <c r="C138" s="106"/>
      <c r="D138" s="107"/>
      <c r="E138" s="106"/>
      <c r="F138" s="105"/>
      <c r="G138" s="105"/>
      <c r="H138" s="107"/>
      <c r="I138" s="107"/>
      <c r="J138" s="107"/>
      <c r="K138" s="107"/>
      <c r="L138" s="107"/>
      <c r="M138" s="107"/>
      <c r="N138" s="107"/>
      <c r="O138" s="105"/>
      <c r="P138" s="105"/>
    </row>
    <row r="139" spans="1:16" x14ac:dyDescent="0.4">
      <c r="A139" s="105"/>
      <c r="B139" s="105"/>
      <c r="C139" s="106"/>
      <c r="D139" s="107"/>
      <c r="E139" s="106"/>
      <c r="F139" s="105"/>
      <c r="G139" s="105"/>
      <c r="H139" s="107"/>
      <c r="I139" s="107"/>
      <c r="J139" s="107"/>
      <c r="K139" s="107"/>
      <c r="L139" s="107"/>
      <c r="M139" s="107"/>
      <c r="N139" s="107"/>
      <c r="O139" s="105"/>
      <c r="P139" s="105"/>
    </row>
    <row r="140" spans="1:16" x14ac:dyDescent="0.4">
      <c r="A140" s="105"/>
      <c r="B140" s="105"/>
      <c r="C140" s="106"/>
      <c r="D140" s="107"/>
      <c r="E140" s="106"/>
      <c r="F140" s="105"/>
      <c r="G140" s="105"/>
      <c r="H140" s="107"/>
      <c r="I140" s="107"/>
      <c r="J140" s="107"/>
      <c r="K140" s="107"/>
      <c r="L140" s="107"/>
      <c r="M140" s="107"/>
      <c r="N140" s="107"/>
      <c r="O140" s="105"/>
      <c r="P140" s="105"/>
    </row>
    <row r="141" spans="1:16" x14ac:dyDescent="0.4">
      <c r="A141" s="105"/>
      <c r="B141" s="105"/>
      <c r="C141" s="106"/>
      <c r="D141" s="107"/>
      <c r="E141" s="106"/>
      <c r="F141" s="105"/>
      <c r="G141" s="105"/>
      <c r="H141" s="107"/>
      <c r="I141" s="107"/>
      <c r="J141" s="107"/>
      <c r="K141" s="107"/>
      <c r="L141" s="107"/>
      <c r="M141" s="107"/>
      <c r="N141" s="107"/>
      <c r="O141" s="105"/>
      <c r="P141" s="105"/>
    </row>
    <row r="142" spans="1:16" x14ac:dyDescent="0.4">
      <c r="A142" s="105"/>
      <c r="B142" s="105"/>
      <c r="C142" s="106"/>
      <c r="D142" s="107"/>
      <c r="E142" s="106"/>
      <c r="F142" s="105"/>
      <c r="G142" s="105"/>
      <c r="H142" s="107"/>
      <c r="I142" s="107"/>
      <c r="J142" s="107"/>
      <c r="K142" s="107"/>
      <c r="L142" s="107"/>
      <c r="M142" s="107"/>
      <c r="N142" s="107"/>
      <c r="O142" s="105"/>
      <c r="P142" s="105"/>
    </row>
    <row r="143" spans="1:16" x14ac:dyDescent="0.4">
      <c r="A143" s="105"/>
      <c r="B143" s="105"/>
      <c r="C143" s="106"/>
      <c r="D143" s="107"/>
      <c r="E143" s="106"/>
      <c r="F143" s="105"/>
      <c r="G143" s="105"/>
      <c r="H143" s="107"/>
      <c r="I143" s="107"/>
      <c r="J143" s="107"/>
      <c r="K143" s="107"/>
      <c r="L143" s="107"/>
      <c r="M143" s="107"/>
      <c r="N143" s="107"/>
      <c r="O143" s="105"/>
      <c r="P143" s="105"/>
    </row>
    <row r="144" spans="1:16" x14ac:dyDescent="0.4">
      <c r="A144" s="105"/>
      <c r="B144" s="105"/>
      <c r="C144" s="106"/>
      <c r="D144" s="107"/>
      <c r="E144" s="106"/>
      <c r="F144" s="105"/>
      <c r="G144" s="105"/>
      <c r="H144" s="107"/>
      <c r="I144" s="107"/>
      <c r="J144" s="107"/>
      <c r="K144" s="107"/>
      <c r="L144" s="107"/>
      <c r="M144" s="107"/>
      <c r="N144" s="107"/>
      <c r="O144" s="105"/>
      <c r="P144" s="105"/>
    </row>
    <row r="145" spans="1:16" x14ac:dyDescent="0.4">
      <c r="A145" s="105"/>
      <c r="B145" s="105"/>
      <c r="C145" s="106"/>
      <c r="D145" s="107"/>
      <c r="E145" s="106"/>
      <c r="F145" s="105"/>
      <c r="G145" s="105"/>
      <c r="H145" s="107"/>
      <c r="I145" s="107"/>
      <c r="J145" s="107"/>
      <c r="K145" s="107"/>
      <c r="L145" s="107"/>
      <c r="M145" s="107"/>
      <c r="N145" s="107"/>
      <c r="O145" s="105"/>
      <c r="P145" s="105"/>
    </row>
    <row r="146" spans="1:16" x14ac:dyDescent="0.4">
      <c r="A146" s="105"/>
      <c r="B146" s="105"/>
      <c r="C146" s="106"/>
      <c r="D146" s="107"/>
      <c r="E146" s="106"/>
      <c r="F146" s="105"/>
      <c r="G146" s="105"/>
      <c r="H146" s="107"/>
      <c r="I146" s="107"/>
      <c r="J146" s="107"/>
      <c r="K146" s="107"/>
      <c r="L146" s="107"/>
      <c r="M146" s="107"/>
      <c r="N146" s="107"/>
      <c r="O146" s="105"/>
      <c r="P146" s="105"/>
    </row>
    <row r="147" spans="1:16" x14ac:dyDescent="0.4">
      <c r="A147" s="105"/>
      <c r="B147" s="105"/>
      <c r="C147" s="106"/>
      <c r="D147" s="107"/>
      <c r="E147" s="106"/>
      <c r="F147" s="105"/>
      <c r="G147" s="105"/>
      <c r="H147" s="107"/>
      <c r="I147" s="107"/>
      <c r="J147" s="107"/>
      <c r="K147" s="107"/>
      <c r="L147" s="107"/>
      <c r="M147" s="107"/>
      <c r="N147" s="107"/>
      <c r="O147" s="105"/>
      <c r="P147" s="105"/>
    </row>
    <row r="148" spans="1:16" x14ac:dyDescent="0.4">
      <c r="A148" s="105"/>
      <c r="B148" s="105"/>
      <c r="C148" s="106"/>
      <c r="D148" s="107"/>
      <c r="E148" s="106"/>
      <c r="F148" s="105"/>
      <c r="G148" s="105"/>
      <c r="H148" s="107"/>
      <c r="I148" s="107"/>
      <c r="J148" s="107"/>
      <c r="K148" s="107"/>
      <c r="L148" s="107"/>
      <c r="M148" s="107"/>
      <c r="N148" s="107"/>
      <c r="O148" s="105"/>
      <c r="P148" s="105"/>
    </row>
    <row r="149" spans="1:16" x14ac:dyDescent="0.4">
      <c r="A149" s="105"/>
      <c r="B149" s="105"/>
      <c r="C149" s="106"/>
      <c r="D149" s="107"/>
      <c r="E149" s="106"/>
      <c r="F149" s="105"/>
      <c r="G149" s="105"/>
      <c r="H149" s="107"/>
      <c r="I149" s="107"/>
      <c r="J149" s="107"/>
      <c r="K149" s="107"/>
      <c r="L149" s="107"/>
      <c r="M149" s="107"/>
      <c r="N149" s="107"/>
      <c r="O149" s="105"/>
      <c r="P149" s="105"/>
    </row>
    <row r="150" spans="1:16" x14ac:dyDescent="0.4">
      <c r="A150" s="105"/>
      <c r="B150" s="105"/>
      <c r="C150" s="106"/>
      <c r="D150" s="107"/>
      <c r="E150" s="106"/>
      <c r="F150" s="105"/>
      <c r="G150" s="105"/>
      <c r="H150" s="107"/>
      <c r="I150" s="107"/>
      <c r="J150" s="107"/>
      <c r="K150" s="107"/>
      <c r="L150" s="107"/>
      <c r="M150" s="107"/>
      <c r="N150" s="107"/>
      <c r="O150" s="105"/>
      <c r="P150" s="105"/>
    </row>
    <row r="151" spans="1:16" x14ac:dyDescent="0.4">
      <c r="A151" s="105"/>
      <c r="B151" s="105"/>
      <c r="C151" s="106"/>
      <c r="D151" s="107"/>
      <c r="E151" s="106"/>
      <c r="F151" s="105"/>
      <c r="G151" s="105"/>
      <c r="H151" s="107"/>
      <c r="I151" s="107"/>
      <c r="J151" s="107"/>
      <c r="K151" s="107"/>
      <c r="L151" s="107"/>
      <c r="M151" s="107"/>
      <c r="N151" s="107"/>
      <c r="O151" s="105"/>
      <c r="P151" s="105"/>
    </row>
    <row r="152" spans="1:16" x14ac:dyDescent="0.4">
      <c r="A152" s="105"/>
      <c r="B152" s="105"/>
      <c r="C152" s="106"/>
      <c r="D152" s="107"/>
      <c r="E152" s="106"/>
      <c r="F152" s="105"/>
      <c r="G152" s="105"/>
      <c r="H152" s="107"/>
      <c r="I152" s="107"/>
      <c r="J152" s="107"/>
      <c r="K152" s="107"/>
      <c r="L152" s="107"/>
      <c r="M152" s="107"/>
      <c r="N152" s="107"/>
      <c r="O152" s="105"/>
      <c r="P152" s="105"/>
    </row>
    <row r="153" spans="1:16" x14ac:dyDescent="0.4">
      <c r="A153" s="105"/>
      <c r="B153" s="105"/>
      <c r="C153" s="106"/>
      <c r="D153" s="107"/>
      <c r="E153" s="106"/>
      <c r="F153" s="105"/>
      <c r="G153" s="105"/>
      <c r="H153" s="107"/>
      <c r="I153" s="107"/>
      <c r="J153" s="107"/>
      <c r="K153" s="107"/>
      <c r="L153" s="107"/>
      <c r="M153" s="107"/>
      <c r="N153" s="107"/>
      <c r="O153" s="105"/>
      <c r="P153" s="105"/>
    </row>
    <row r="154" spans="1:16" x14ac:dyDescent="0.4">
      <c r="A154" s="105"/>
      <c r="B154" s="105"/>
      <c r="C154" s="106"/>
      <c r="D154" s="107"/>
      <c r="E154" s="106"/>
      <c r="F154" s="105"/>
      <c r="G154" s="105"/>
      <c r="H154" s="107"/>
      <c r="I154" s="107"/>
      <c r="J154" s="107"/>
      <c r="K154" s="107"/>
      <c r="L154" s="107"/>
      <c r="M154" s="107"/>
      <c r="N154" s="107"/>
      <c r="O154" s="105"/>
      <c r="P154" s="105"/>
    </row>
    <row r="155" spans="1:16" x14ac:dyDescent="0.4">
      <c r="A155" s="105"/>
      <c r="B155" s="105"/>
      <c r="C155" s="106"/>
      <c r="D155" s="107"/>
      <c r="E155" s="106"/>
      <c r="F155" s="105"/>
      <c r="G155" s="105"/>
      <c r="H155" s="107"/>
      <c r="I155" s="107"/>
      <c r="J155" s="107"/>
      <c r="K155" s="107"/>
      <c r="L155" s="107"/>
      <c r="M155" s="107"/>
      <c r="N155" s="107"/>
      <c r="O155" s="105"/>
      <c r="P155" s="105"/>
    </row>
    <row r="156" spans="1:16" x14ac:dyDescent="0.4">
      <c r="A156" s="105"/>
      <c r="B156" s="105"/>
      <c r="C156" s="106"/>
      <c r="D156" s="107"/>
      <c r="E156" s="106"/>
      <c r="F156" s="105"/>
      <c r="G156" s="105"/>
      <c r="H156" s="107"/>
      <c r="I156" s="107"/>
      <c r="J156" s="107"/>
      <c r="K156" s="107"/>
      <c r="L156" s="107"/>
      <c r="M156" s="107"/>
      <c r="N156" s="107"/>
      <c r="O156" s="105"/>
      <c r="P156" s="105"/>
    </row>
    <row r="157" spans="1:16" x14ac:dyDescent="0.4">
      <c r="A157" s="105"/>
      <c r="B157" s="105"/>
      <c r="C157" s="106"/>
      <c r="D157" s="107"/>
      <c r="E157" s="106"/>
      <c r="F157" s="105"/>
      <c r="G157" s="105"/>
      <c r="H157" s="107"/>
      <c r="I157" s="107"/>
      <c r="J157" s="107"/>
      <c r="K157" s="107"/>
      <c r="L157" s="107"/>
      <c r="M157" s="107"/>
      <c r="N157" s="107"/>
      <c r="O157" s="105"/>
      <c r="P157" s="105"/>
    </row>
    <row r="158" spans="1:16" x14ac:dyDescent="0.4">
      <c r="A158" s="105"/>
      <c r="B158" s="105"/>
      <c r="C158" s="106"/>
      <c r="D158" s="107"/>
      <c r="E158" s="106"/>
      <c r="F158" s="105"/>
      <c r="G158" s="105"/>
      <c r="H158" s="107"/>
      <c r="I158" s="107"/>
      <c r="J158" s="107"/>
      <c r="K158" s="107"/>
      <c r="L158" s="107"/>
      <c r="M158" s="107"/>
      <c r="N158" s="107"/>
      <c r="O158" s="105"/>
      <c r="P158" s="105"/>
    </row>
    <row r="159" spans="1:16" x14ac:dyDescent="0.4">
      <c r="A159" s="105"/>
      <c r="B159" s="105"/>
      <c r="C159" s="106"/>
      <c r="D159" s="107"/>
      <c r="E159" s="106"/>
      <c r="F159" s="105"/>
      <c r="G159" s="105"/>
      <c r="H159" s="107"/>
      <c r="I159" s="107"/>
      <c r="J159" s="107"/>
      <c r="K159" s="107"/>
      <c r="L159" s="107"/>
      <c r="M159" s="107"/>
      <c r="N159" s="107"/>
      <c r="O159" s="105"/>
      <c r="P159" s="105"/>
    </row>
    <row r="160" spans="1:16" x14ac:dyDescent="0.4">
      <c r="A160" s="105"/>
      <c r="B160" s="105"/>
      <c r="C160" s="106"/>
      <c r="D160" s="107"/>
      <c r="E160" s="106"/>
      <c r="F160" s="105"/>
      <c r="G160" s="105"/>
      <c r="H160" s="107"/>
      <c r="I160" s="107"/>
      <c r="J160" s="107"/>
      <c r="K160" s="107"/>
      <c r="L160" s="107"/>
      <c r="M160" s="107"/>
      <c r="N160" s="107"/>
      <c r="O160" s="105"/>
      <c r="P160" s="105"/>
    </row>
    <row r="161" spans="1:16" x14ac:dyDescent="0.4">
      <c r="A161" s="105"/>
      <c r="B161" s="105"/>
      <c r="C161" s="106"/>
      <c r="D161" s="107"/>
      <c r="E161" s="106"/>
      <c r="F161" s="105"/>
      <c r="G161" s="105"/>
      <c r="H161" s="107"/>
      <c r="I161" s="107"/>
      <c r="J161" s="107"/>
      <c r="K161" s="107"/>
      <c r="L161" s="107"/>
      <c r="M161" s="107"/>
      <c r="N161" s="107"/>
      <c r="O161" s="105"/>
      <c r="P161" s="105"/>
    </row>
    <row r="162" spans="1:16" x14ac:dyDescent="0.4">
      <c r="A162" s="105"/>
      <c r="B162" s="105"/>
      <c r="C162" s="106"/>
      <c r="D162" s="107"/>
      <c r="E162" s="106"/>
      <c r="F162" s="105"/>
      <c r="G162" s="105"/>
      <c r="H162" s="107"/>
      <c r="I162" s="107"/>
      <c r="J162" s="107"/>
      <c r="K162" s="107"/>
      <c r="L162" s="107"/>
      <c r="M162" s="107"/>
      <c r="N162" s="107"/>
      <c r="O162" s="105"/>
      <c r="P162" s="105"/>
    </row>
    <row r="163" spans="1:16" x14ac:dyDescent="0.4">
      <c r="A163" s="105"/>
      <c r="B163" s="105"/>
      <c r="C163" s="106"/>
      <c r="D163" s="107"/>
      <c r="E163" s="106"/>
      <c r="F163" s="105"/>
      <c r="G163" s="105"/>
      <c r="H163" s="107"/>
      <c r="I163" s="107"/>
      <c r="J163" s="107"/>
      <c r="K163" s="107"/>
      <c r="L163" s="107"/>
      <c r="M163" s="107"/>
      <c r="N163" s="107"/>
      <c r="O163" s="105"/>
      <c r="P163" s="105"/>
    </row>
    <row r="164" spans="1:16" x14ac:dyDescent="0.4">
      <c r="A164" s="105"/>
      <c r="B164" s="105"/>
      <c r="C164" s="106"/>
      <c r="D164" s="107"/>
      <c r="E164" s="106"/>
      <c r="F164" s="105"/>
      <c r="G164" s="105"/>
      <c r="H164" s="107"/>
      <c r="I164" s="107"/>
      <c r="J164" s="107"/>
      <c r="K164" s="107"/>
      <c r="L164" s="107"/>
      <c r="M164" s="107"/>
      <c r="N164" s="107"/>
      <c r="O164" s="105"/>
      <c r="P164" s="105"/>
    </row>
    <row r="165" spans="1:16" x14ac:dyDescent="0.4">
      <c r="A165" s="105"/>
      <c r="B165" s="105"/>
      <c r="C165" s="106"/>
      <c r="D165" s="107"/>
      <c r="E165" s="106"/>
      <c r="F165" s="105"/>
      <c r="G165" s="105"/>
      <c r="H165" s="107"/>
      <c r="I165" s="107"/>
      <c r="J165" s="107"/>
      <c r="K165" s="107"/>
      <c r="L165" s="107"/>
      <c r="M165" s="107"/>
      <c r="N165" s="107"/>
      <c r="O165" s="105"/>
      <c r="P165" s="105"/>
    </row>
    <row r="166" spans="1:16" x14ac:dyDescent="0.4">
      <c r="A166" s="105"/>
      <c r="B166" s="105"/>
      <c r="C166" s="106"/>
      <c r="D166" s="107"/>
      <c r="E166" s="106"/>
      <c r="F166" s="105"/>
      <c r="G166" s="105"/>
      <c r="H166" s="107"/>
      <c r="I166" s="107"/>
      <c r="J166" s="107"/>
      <c r="K166" s="107"/>
      <c r="L166" s="107"/>
      <c r="M166" s="107"/>
      <c r="N166" s="107"/>
      <c r="O166" s="105"/>
      <c r="P166" s="105"/>
    </row>
    <row r="167" spans="1:16" x14ac:dyDescent="0.4">
      <c r="A167" s="105"/>
      <c r="B167" s="105"/>
      <c r="C167" s="106"/>
      <c r="D167" s="107"/>
      <c r="E167" s="106"/>
      <c r="F167" s="105"/>
      <c r="G167" s="105"/>
      <c r="H167" s="107"/>
      <c r="I167" s="107"/>
      <c r="J167" s="107"/>
      <c r="K167" s="107"/>
      <c r="L167" s="107"/>
      <c r="M167" s="107"/>
      <c r="N167" s="107"/>
      <c r="O167" s="105"/>
      <c r="P167" s="105"/>
    </row>
    <row r="168" spans="1:16" x14ac:dyDescent="0.4">
      <c r="A168" s="105"/>
      <c r="B168" s="105"/>
      <c r="C168" s="106"/>
      <c r="D168" s="107"/>
      <c r="E168" s="106"/>
      <c r="F168" s="105"/>
      <c r="G168" s="105"/>
      <c r="H168" s="107"/>
      <c r="I168" s="107"/>
      <c r="J168" s="107"/>
      <c r="K168" s="107"/>
      <c r="L168" s="107"/>
      <c r="M168" s="107"/>
      <c r="N168" s="107"/>
      <c r="O168" s="105"/>
      <c r="P168" s="105"/>
    </row>
    <row r="169" spans="1:16" x14ac:dyDescent="0.4">
      <c r="A169" s="105"/>
      <c r="B169" s="105"/>
      <c r="C169" s="106"/>
      <c r="D169" s="107"/>
      <c r="E169" s="106"/>
      <c r="F169" s="105"/>
      <c r="G169" s="105"/>
      <c r="H169" s="107"/>
      <c r="I169" s="107"/>
      <c r="J169" s="107"/>
      <c r="K169" s="107"/>
      <c r="L169" s="107"/>
      <c r="M169" s="107"/>
      <c r="N169" s="107"/>
      <c r="O169" s="105"/>
      <c r="P169" s="105"/>
    </row>
    <row r="170" spans="1:16" x14ac:dyDescent="0.4">
      <c r="A170" s="105"/>
      <c r="B170" s="105"/>
      <c r="C170" s="106"/>
      <c r="D170" s="107"/>
      <c r="E170" s="106"/>
      <c r="F170" s="105"/>
      <c r="G170" s="105"/>
      <c r="H170" s="107"/>
      <c r="I170" s="107"/>
      <c r="J170" s="107"/>
      <c r="K170" s="107"/>
      <c r="L170" s="107"/>
      <c r="M170" s="107"/>
      <c r="N170" s="107"/>
      <c r="O170" s="105"/>
      <c r="P170" s="105"/>
    </row>
    <row r="171" spans="1:16" x14ac:dyDescent="0.4">
      <c r="A171" s="105"/>
      <c r="B171" s="105"/>
      <c r="C171" s="106"/>
      <c r="D171" s="107"/>
      <c r="E171" s="106"/>
      <c r="F171" s="105"/>
      <c r="G171" s="105"/>
      <c r="H171" s="107"/>
      <c r="I171" s="107"/>
      <c r="J171" s="107"/>
      <c r="K171" s="107"/>
      <c r="L171" s="107"/>
      <c r="M171" s="107"/>
      <c r="N171" s="107"/>
      <c r="O171" s="105"/>
      <c r="P171" s="105"/>
    </row>
    <row r="172" spans="1:16" x14ac:dyDescent="0.4">
      <c r="A172" s="105"/>
      <c r="B172" s="105"/>
      <c r="C172" s="106"/>
      <c r="D172" s="107"/>
      <c r="E172" s="106"/>
      <c r="F172" s="105"/>
      <c r="G172" s="105"/>
      <c r="H172" s="107"/>
      <c r="I172" s="107"/>
      <c r="J172" s="107"/>
      <c r="K172" s="107"/>
      <c r="L172" s="107"/>
      <c r="M172" s="107"/>
      <c r="N172" s="107"/>
      <c r="O172" s="105"/>
      <c r="P172" s="105"/>
    </row>
    <row r="173" spans="1:16" x14ac:dyDescent="0.4">
      <c r="A173" s="105"/>
      <c r="B173" s="105"/>
      <c r="C173" s="106"/>
      <c r="D173" s="107"/>
      <c r="E173" s="106"/>
      <c r="F173" s="105"/>
      <c r="G173" s="105"/>
      <c r="H173" s="107"/>
      <c r="I173" s="107"/>
      <c r="J173" s="107"/>
      <c r="K173" s="107"/>
      <c r="L173" s="107"/>
      <c r="M173" s="107"/>
      <c r="N173" s="107"/>
      <c r="O173" s="105"/>
      <c r="P173" s="105"/>
    </row>
    <row r="174" spans="1:16" x14ac:dyDescent="0.4">
      <c r="A174" s="105"/>
      <c r="B174" s="105"/>
      <c r="C174" s="106"/>
      <c r="D174" s="107"/>
      <c r="E174" s="106"/>
      <c r="F174" s="105"/>
      <c r="G174" s="105"/>
      <c r="H174" s="107"/>
      <c r="I174" s="107"/>
      <c r="J174" s="107"/>
      <c r="K174" s="107"/>
      <c r="L174" s="107"/>
      <c r="M174" s="107"/>
      <c r="N174" s="107"/>
      <c r="O174" s="105"/>
      <c r="P174" s="105"/>
    </row>
    <row r="175" spans="1:16" x14ac:dyDescent="0.4">
      <c r="A175" s="105"/>
      <c r="B175" s="105"/>
      <c r="C175" s="106"/>
      <c r="D175" s="107"/>
      <c r="E175" s="106"/>
      <c r="F175" s="105"/>
      <c r="G175" s="105"/>
      <c r="H175" s="107"/>
      <c r="I175" s="107"/>
      <c r="J175" s="107"/>
      <c r="K175" s="107"/>
      <c r="L175" s="107"/>
      <c r="M175" s="107"/>
      <c r="N175" s="107"/>
      <c r="O175" s="105"/>
      <c r="P175" s="105"/>
    </row>
    <row r="176" spans="1:16" x14ac:dyDescent="0.4">
      <c r="A176" s="105"/>
      <c r="B176" s="105"/>
      <c r="C176" s="106"/>
      <c r="D176" s="107"/>
      <c r="E176" s="106"/>
      <c r="F176" s="105"/>
      <c r="G176" s="105"/>
      <c r="H176" s="107"/>
      <c r="I176" s="107"/>
      <c r="J176" s="107"/>
      <c r="K176" s="107"/>
      <c r="L176" s="107"/>
      <c r="M176" s="107"/>
      <c r="N176" s="107"/>
      <c r="O176" s="105"/>
      <c r="P176" s="105"/>
    </row>
    <row r="177" spans="1:16" x14ac:dyDescent="0.4">
      <c r="A177" s="105"/>
      <c r="B177" s="105"/>
      <c r="C177" s="106"/>
      <c r="D177" s="107"/>
      <c r="E177" s="106"/>
      <c r="F177" s="105"/>
      <c r="G177" s="105"/>
      <c r="H177" s="107"/>
      <c r="I177" s="107"/>
      <c r="J177" s="107"/>
      <c r="K177" s="107"/>
      <c r="L177" s="107"/>
      <c r="M177" s="107"/>
      <c r="N177" s="107"/>
      <c r="O177" s="105"/>
      <c r="P177" s="105"/>
    </row>
    <row r="178" spans="1:16" x14ac:dyDescent="0.4">
      <c r="A178" s="105"/>
      <c r="B178" s="105"/>
      <c r="C178" s="106"/>
      <c r="D178" s="107"/>
      <c r="E178" s="106"/>
      <c r="F178" s="105"/>
      <c r="G178" s="105"/>
      <c r="H178" s="107"/>
      <c r="I178" s="107"/>
      <c r="J178" s="107"/>
      <c r="K178" s="107"/>
      <c r="L178" s="107"/>
      <c r="M178" s="107"/>
      <c r="N178" s="107"/>
      <c r="O178" s="105"/>
      <c r="P178" s="105"/>
    </row>
    <row r="179" spans="1:16" x14ac:dyDescent="0.4">
      <c r="A179" s="105"/>
      <c r="B179" s="105"/>
      <c r="C179" s="106"/>
      <c r="D179" s="107"/>
      <c r="E179" s="106"/>
      <c r="F179" s="105"/>
      <c r="G179" s="105"/>
      <c r="H179" s="107"/>
      <c r="I179" s="107"/>
      <c r="J179" s="107"/>
      <c r="K179" s="107"/>
      <c r="L179" s="107"/>
      <c r="M179" s="107"/>
      <c r="N179" s="107"/>
      <c r="O179" s="105"/>
      <c r="P179" s="105"/>
    </row>
    <row r="180" spans="1:16" x14ac:dyDescent="0.4">
      <c r="A180" s="105"/>
      <c r="B180" s="105"/>
      <c r="C180" s="106"/>
      <c r="D180" s="107"/>
      <c r="E180" s="106"/>
      <c r="F180" s="105"/>
      <c r="G180" s="105"/>
      <c r="H180" s="107"/>
      <c r="I180" s="107"/>
      <c r="J180" s="107"/>
      <c r="K180" s="107"/>
      <c r="L180" s="107"/>
      <c r="M180" s="107"/>
      <c r="N180" s="107"/>
      <c r="O180" s="105"/>
      <c r="P180" s="105"/>
    </row>
    <row r="181" spans="1:16" x14ac:dyDescent="0.4">
      <c r="A181" s="105"/>
      <c r="B181" s="105"/>
      <c r="C181" s="106"/>
      <c r="D181" s="107"/>
      <c r="E181" s="106"/>
      <c r="F181" s="105"/>
      <c r="G181" s="105"/>
      <c r="H181" s="107"/>
      <c r="I181" s="107"/>
      <c r="J181" s="107"/>
      <c r="K181" s="107"/>
      <c r="L181" s="107"/>
      <c r="M181" s="107"/>
      <c r="N181" s="107"/>
      <c r="O181" s="105"/>
      <c r="P181" s="105"/>
    </row>
    <row r="182" spans="1:16" x14ac:dyDescent="0.4">
      <c r="A182" s="105"/>
      <c r="B182" s="105"/>
      <c r="C182" s="106"/>
      <c r="D182" s="107"/>
      <c r="E182" s="106"/>
      <c r="F182" s="105"/>
      <c r="G182" s="105"/>
      <c r="H182" s="107"/>
      <c r="I182" s="107"/>
      <c r="J182" s="107"/>
      <c r="K182" s="107"/>
      <c r="L182" s="107"/>
      <c r="M182" s="107"/>
      <c r="N182" s="107"/>
      <c r="O182" s="105"/>
      <c r="P182" s="105"/>
    </row>
    <row r="183" spans="1:16" x14ac:dyDescent="0.4">
      <c r="A183" s="105"/>
      <c r="B183" s="105"/>
      <c r="C183" s="106"/>
      <c r="D183" s="107"/>
      <c r="E183" s="106"/>
      <c r="F183" s="105"/>
      <c r="G183" s="105"/>
      <c r="H183" s="107"/>
      <c r="I183" s="107"/>
      <c r="J183" s="107"/>
      <c r="K183" s="107"/>
      <c r="L183" s="107"/>
      <c r="M183" s="107"/>
      <c r="N183" s="107"/>
      <c r="O183" s="105"/>
      <c r="P183" s="105"/>
    </row>
    <row r="184" spans="1:16" x14ac:dyDescent="0.4">
      <c r="A184" s="105"/>
      <c r="B184" s="105"/>
      <c r="C184" s="106"/>
      <c r="D184" s="107"/>
      <c r="E184" s="106"/>
      <c r="F184" s="105"/>
      <c r="G184" s="105"/>
      <c r="H184" s="107"/>
      <c r="I184" s="107"/>
      <c r="J184" s="107"/>
      <c r="K184" s="107"/>
      <c r="L184" s="107"/>
      <c r="M184" s="107"/>
      <c r="N184" s="107"/>
      <c r="O184" s="105"/>
      <c r="P184" s="105"/>
    </row>
    <row r="185" spans="1:16" x14ac:dyDescent="0.4">
      <c r="A185" s="105"/>
      <c r="B185" s="105"/>
      <c r="C185" s="106"/>
      <c r="D185" s="107"/>
      <c r="E185" s="106"/>
      <c r="F185" s="105"/>
      <c r="G185" s="105"/>
      <c r="H185" s="107"/>
      <c r="I185" s="107"/>
      <c r="J185" s="107"/>
      <c r="K185" s="107"/>
      <c r="L185" s="107"/>
      <c r="M185" s="107"/>
      <c r="N185" s="107"/>
      <c r="O185" s="105"/>
      <c r="P185" s="105"/>
    </row>
    <row r="186" spans="1:16" x14ac:dyDescent="0.4">
      <c r="A186" s="105"/>
      <c r="B186" s="105"/>
      <c r="C186" s="106"/>
      <c r="D186" s="107"/>
      <c r="E186" s="106"/>
      <c r="F186" s="105"/>
      <c r="G186" s="105"/>
      <c r="H186" s="107"/>
      <c r="I186" s="107"/>
      <c r="J186" s="107"/>
      <c r="K186" s="107"/>
      <c r="L186" s="107"/>
      <c r="M186" s="107"/>
      <c r="N186" s="107"/>
      <c r="O186" s="105"/>
      <c r="P186" s="105"/>
    </row>
    <row r="187" spans="1:16" x14ac:dyDescent="0.4">
      <c r="A187" s="105"/>
      <c r="B187" s="105"/>
      <c r="C187" s="106"/>
      <c r="D187" s="107"/>
      <c r="E187" s="106"/>
      <c r="F187" s="105"/>
      <c r="G187" s="105"/>
      <c r="H187" s="107"/>
      <c r="I187" s="107"/>
      <c r="J187" s="107"/>
      <c r="K187" s="107"/>
      <c r="L187" s="107"/>
      <c r="M187" s="107"/>
      <c r="N187" s="107"/>
      <c r="O187" s="105"/>
      <c r="P187" s="105"/>
    </row>
    <row r="188" spans="1:16" x14ac:dyDescent="0.4">
      <c r="A188" s="105"/>
      <c r="B188" s="105"/>
      <c r="C188" s="106"/>
      <c r="D188" s="107"/>
      <c r="E188" s="106"/>
      <c r="F188" s="105"/>
      <c r="G188" s="105"/>
      <c r="H188" s="107"/>
      <c r="I188" s="107"/>
      <c r="J188" s="107"/>
      <c r="K188" s="107"/>
      <c r="L188" s="107"/>
      <c r="M188" s="107"/>
      <c r="N188" s="107"/>
      <c r="O188" s="105"/>
      <c r="P188" s="105"/>
    </row>
    <row r="189" spans="1:16" x14ac:dyDescent="0.4">
      <c r="A189" s="105"/>
      <c r="B189" s="105"/>
      <c r="C189" s="106"/>
      <c r="D189" s="107"/>
      <c r="E189" s="106"/>
      <c r="F189" s="105"/>
      <c r="G189" s="105"/>
      <c r="H189" s="107"/>
      <c r="I189" s="107"/>
      <c r="J189" s="107"/>
      <c r="K189" s="107"/>
      <c r="L189" s="107"/>
      <c r="M189" s="107"/>
      <c r="N189" s="107"/>
      <c r="O189" s="105"/>
      <c r="P189" s="105"/>
    </row>
    <row r="190" spans="1:16" x14ac:dyDescent="0.4">
      <c r="A190" s="105"/>
      <c r="B190" s="105"/>
      <c r="C190" s="106"/>
      <c r="D190" s="107"/>
      <c r="E190" s="106"/>
      <c r="F190" s="105"/>
      <c r="G190" s="105"/>
      <c r="H190" s="107"/>
      <c r="I190" s="107"/>
      <c r="J190" s="107"/>
      <c r="K190" s="107"/>
      <c r="L190" s="107"/>
      <c r="M190" s="107"/>
      <c r="N190" s="107"/>
      <c r="O190" s="105"/>
      <c r="P190" s="105"/>
    </row>
  </sheetData>
  <sheetProtection algorithmName="SHA-512" hashValue="20WsZkKAGWAK4iUpWOizPxxDEFVwQPz070I1mcyQ9flLU617vlLbFs8HiNko4H2EbB1M47uscoba9pYqqfBjsw==" saltValue="jgElX4u37vQ5WVR+E207PA==" spinCount="100000" sheet="1" objects="1" scenarios="1"/>
  <mergeCells count="17">
    <mergeCell ref="B9:B10"/>
    <mergeCell ref="C9:C10"/>
    <mergeCell ref="D9:D10"/>
    <mergeCell ref="E9:E10"/>
    <mergeCell ref="N9:N10"/>
    <mergeCell ref="L9:L10"/>
    <mergeCell ref="M9:M10"/>
    <mergeCell ref="G9:K9"/>
    <mergeCell ref="C2:D2"/>
    <mergeCell ref="C3:D3"/>
    <mergeCell ref="C4:D4"/>
    <mergeCell ref="C5:D5"/>
    <mergeCell ref="F9:F10"/>
    <mergeCell ref="F2:G2"/>
    <mergeCell ref="F3:G3"/>
    <mergeCell ref="C6:D6"/>
    <mergeCell ref="C7:D7"/>
  </mergeCells>
  <phoneticPr fontId="4"/>
  <conditionalFormatting sqref="H2:H3">
    <cfRule type="containsBlanks" dxfId="969" priority="7">
      <formula>LEN(TRIM(H2))=0</formula>
    </cfRule>
  </conditionalFormatting>
  <conditionalFormatting sqref="L11:L110">
    <cfRule type="expression" dxfId="968" priority="16">
      <formula>AND(OR($G11&lt;&gt;"",$H11&lt;&gt;"",$I11&lt;&gt;"",$J11&lt;&gt;"",$K11&lt;&gt;""),$L11="")</formula>
    </cfRule>
  </conditionalFormatting>
  <conditionalFormatting sqref="C11:F73 C74 E74:F85 C86:F87 C89:F110 C88 E88:F88">
    <cfRule type="expression" dxfId="967" priority="6">
      <formula>AND($B11&lt;&gt;"",C11="")</formula>
    </cfRule>
  </conditionalFormatting>
  <conditionalFormatting sqref="C2:C7">
    <cfRule type="containsBlanks" dxfId="966" priority="8">
      <formula>LEN(TRIM(C2))=0</formula>
    </cfRule>
  </conditionalFormatting>
  <conditionalFormatting sqref="C4">
    <cfRule type="expression" dxfId="965" priority="10">
      <formula>LEN($C$4)&lt;&gt;13</formula>
    </cfRule>
  </conditionalFormatting>
  <conditionalFormatting sqref="G11:H110">
    <cfRule type="expression" dxfId="964" priority="5">
      <formula>OR($I11="〇",$J11="〇",$K11="〇")</formula>
    </cfRule>
  </conditionalFormatting>
  <conditionalFormatting sqref="C75:C85">
    <cfRule type="expression" dxfId="963" priority="4">
      <formula>AND($B75&lt;&gt;"",C75="")</formula>
    </cfRule>
  </conditionalFormatting>
  <conditionalFormatting sqref="D74:D79">
    <cfRule type="expression" dxfId="962" priority="3">
      <formula>AND($B74&lt;&gt;"",D74="")</formula>
    </cfRule>
  </conditionalFormatting>
  <conditionalFormatting sqref="D80:D85">
    <cfRule type="expression" dxfId="961" priority="2">
      <formula>AND($B80&lt;&gt;"",D80="")</formula>
    </cfRule>
  </conditionalFormatting>
  <conditionalFormatting sqref="D88">
    <cfRule type="expression" dxfId="960" priority="1">
      <formula>AND($B88&lt;&gt;"",D88="")</formula>
    </cfRule>
  </conditionalFormatting>
  <dataValidations count="2">
    <dataValidation type="list" allowBlank="1" showInputMessage="1" showErrorMessage="1" sqref="H2:H3">
      <formula1>"適,否"</formula1>
    </dataValidation>
    <dataValidation type="whole" allowBlank="1" showInputMessage="1" showErrorMessage="1" error="施設・事業所番号（14100～）のみを入力してください。_x000a__x000a_" sqref="C4:D4">
      <formula1>1410051010000</formula1>
      <formula2>1410052009999</formula2>
    </dataValidation>
  </dataValidations>
  <pageMargins left="0.23622047244094491" right="0.23622047244094491" top="0.74803149606299213" bottom="0.74803149606299213" header="0.31496062992125984" footer="0.31496062992125984"/>
  <pageSetup paperSize="9" scale="80" orientation="landscape" r:id="rId1"/>
  <extLst>
    <ext xmlns:x14="http://schemas.microsoft.com/office/spreadsheetml/2009/9/main" uri="{CCE6A557-97BC-4b89-ADB6-D9C93CAAB3DF}">
      <x14:dataValidations xmlns:xm="http://schemas.microsoft.com/office/excel/2006/main" count="7">
        <x14:dataValidation type="list" allowBlank="1" showInputMessage="1">
          <x14:formula1>
            <xm:f>マスタ!$C$3:$C$8</xm:f>
          </x14:formula1>
          <xm:sqref>C6</xm:sqref>
        </x14:dataValidation>
        <x14:dataValidation type="list" allowBlank="1" showInputMessage="1" showErrorMessage="1">
          <x14:formula1>
            <xm:f>マスタ!$D$3:$D$16</xm:f>
          </x14:formula1>
          <xm:sqref>H11:H110 C11:C110</xm:sqref>
        </x14:dataValidation>
        <x14:dataValidation type="list" allowBlank="1" showInputMessage="1" showErrorMessage="1">
          <x14:formula1>
            <xm:f>マスタ!$B$3:$B$4</xm:f>
          </x14:formula1>
          <xm:sqref>I11:K110 M11:M110</xm:sqref>
        </x14:dataValidation>
        <x14:dataValidation type="list" allowBlank="1" showInputMessage="1" showErrorMessage="1">
          <x14:formula1>
            <xm:f>マスタ!$E$3:$E$7</xm:f>
          </x14:formula1>
          <xm:sqref>N11:N110</xm:sqref>
        </x14:dataValidation>
        <x14:dataValidation type="list" allowBlank="1" showInputMessage="1" showErrorMessage="1">
          <x14:formula1>
            <xm:f>マスタ!$H$3:$H$12</xm:f>
          </x14:formula1>
          <xm:sqref>C3:D3</xm:sqref>
        </x14:dataValidation>
        <x14:dataValidation type="list" allowBlank="1" showInputMessage="1">
          <x14:formula1>
            <xm:f>マスタ!$I$3:$I$20</xm:f>
          </x14:formula1>
          <xm:sqref>C2:D2</xm:sqref>
        </x14:dataValidation>
        <x14:dataValidation type="date" allowBlank="1" showInputMessage="1" showErrorMessage="1">
          <x14:formula1>
            <xm:f>マスタ!$F$4</xm:f>
          </x14:formula1>
          <x14:formula2>
            <xm:f>マスタ!$F$6</xm:f>
          </x14:formula2>
          <xm:sqref>L11:L110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113"/>
  <sheetViews>
    <sheetView showZeros="0" view="pageBreakPreview" zoomScale="85" zoomScaleNormal="100" zoomScaleSheetLayoutView="85" zoomScalePageLayoutView="298" workbookViewId="0">
      <selection activeCell="AN1" sqref="AN1"/>
    </sheetView>
  </sheetViews>
  <sheetFormatPr defaultColWidth="9" defaultRowHeight="13.5" x14ac:dyDescent="0.4"/>
  <cols>
    <col min="1" max="1" width="2" style="6" customWidth="1"/>
    <col min="2" max="2" width="3.5" style="6" customWidth="1"/>
    <col min="3" max="38" width="2.75" style="6" customWidth="1"/>
    <col min="39" max="40" width="3.375" style="6" customWidth="1"/>
    <col min="41" max="41" width="2.375" style="6" customWidth="1"/>
    <col min="42" max="42" width="3" style="6" customWidth="1"/>
    <col min="43" max="43" width="2.5" style="6" customWidth="1"/>
    <col min="44" max="46" width="9" style="6" customWidth="1"/>
    <col min="47" max="47" width="13.5" style="6" hidden="1" customWidth="1"/>
    <col min="48" max="48" width="15.375" style="6" hidden="1" customWidth="1"/>
    <col min="49" max="49" width="10.75" style="6" hidden="1" customWidth="1"/>
    <col min="50" max="50" width="9.625" style="6" hidden="1" customWidth="1"/>
    <col min="51" max="51" width="6.5" style="6" hidden="1" customWidth="1"/>
    <col min="52" max="53" width="9" style="6" hidden="1" customWidth="1"/>
    <col min="54" max="54" width="10.5" style="6" hidden="1" customWidth="1"/>
    <col min="55" max="57" width="9" style="6" hidden="1" customWidth="1"/>
    <col min="58" max="60" width="9" style="6" customWidth="1"/>
    <col min="61" max="79" width="3.5" style="6" customWidth="1"/>
    <col min="80" max="16384" width="9" style="6"/>
  </cols>
  <sheetData>
    <row r="1" spans="1:83" ht="18.75" customHeight="1" x14ac:dyDescent="0.4">
      <c r="A1" s="117"/>
      <c r="B1" s="117" t="s">
        <v>63</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8"/>
      <c r="AI1" s="119"/>
      <c r="AJ1" s="119"/>
      <c r="AK1" s="119"/>
      <c r="AL1" s="118"/>
      <c r="AM1" s="118"/>
      <c r="AN1" s="118"/>
      <c r="AO1" s="31"/>
      <c r="AP1" s="31"/>
    </row>
    <row r="2" spans="1:83" ht="24" customHeight="1" x14ac:dyDescent="0.4">
      <c r="A2" s="120"/>
      <c r="B2" s="318" t="s">
        <v>249</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160"/>
      <c r="AP2" s="160"/>
    </row>
    <row r="3" spans="1:83" ht="9.75" customHeight="1" x14ac:dyDescent="0.4">
      <c r="A3" s="117"/>
      <c r="B3" s="117"/>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17"/>
      <c r="AH3" s="9"/>
      <c r="AI3" s="9"/>
      <c r="AJ3" s="9"/>
      <c r="AK3" s="9"/>
      <c r="AL3" s="9"/>
      <c r="AM3" s="9"/>
      <c r="AN3" s="9"/>
      <c r="AO3" s="8"/>
      <c r="AP3" s="8"/>
      <c r="BI3" s="97"/>
      <c r="BJ3" s="97"/>
      <c r="BK3" s="97"/>
      <c r="BL3" s="97"/>
      <c r="BM3" s="97"/>
      <c r="BN3" s="97"/>
      <c r="BO3" s="97"/>
      <c r="BP3" s="97"/>
      <c r="BQ3" s="97"/>
      <c r="BR3" s="97"/>
      <c r="BS3" s="97"/>
      <c r="BT3" s="97"/>
      <c r="BU3" s="97"/>
      <c r="BV3" s="97"/>
      <c r="BW3" s="97"/>
      <c r="BX3" s="97"/>
      <c r="BY3" s="97"/>
      <c r="BZ3" s="97"/>
      <c r="CA3" s="97"/>
      <c r="CB3" s="97"/>
      <c r="CC3" s="97"/>
      <c r="CD3" s="97"/>
      <c r="CE3" s="97"/>
    </row>
    <row r="4" spans="1:83" ht="18.75" customHeight="1" x14ac:dyDescent="0.4">
      <c r="A4" s="122"/>
      <c r="B4" s="319" t="s">
        <v>64</v>
      </c>
      <c r="C4" s="319"/>
      <c r="D4" s="319"/>
      <c r="E4" s="319"/>
      <c r="F4" s="319"/>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BI4" s="97"/>
      <c r="BJ4" s="97"/>
      <c r="BK4" s="97"/>
      <c r="BL4" s="97"/>
      <c r="BM4" s="97"/>
      <c r="BN4" s="97"/>
      <c r="BO4" s="97"/>
      <c r="BP4" s="97"/>
      <c r="BQ4" s="97"/>
      <c r="BR4" s="97"/>
      <c r="BS4" s="97"/>
      <c r="BT4" s="97"/>
      <c r="BU4" s="97"/>
      <c r="BV4" s="97"/>
      <c r="BW4" s="97"/>
      <c r="BX4" s="97"/>
      <c r="BY4" s="97"/>
      <c r="BZ4" s="97"/>
      <c r="CA4" s="97"/>
      <c r="CB4" s="97"/>
      <c r="CC4" s="97"/>
      <c r="CD4" s="97"/>
      <c r="CE4" s="97"/>
    </row>
    <row r="5" spans="1:83" ht="18.75" customHeight="1" thickBot="1" x14ac:dyDescent="0.45">
      <c r="A5" s="118"/>
      <c r="B5" s="119"/>
      <c r="C5" s="119"/>
      <c r="D5" s="119"/>
      <c r="E5" s="119"/>
      <c r="F5" s="119"/>
      <c r="G5" s="119"/>
      <c r="H5" s="119"/>
      <c r="I5" s="118"/>
      <c r="J5" s="118"/>
      <c r="K5" s="118"/>
      <c r="L5" s="118"/>
      <c r="M5" s="118"/>
      <c r="N5" s="118"/>
      <c r="O5" s="118"/>
      <c r="P5" s="118"/>
      <c r="Q5" s="118"/>
      <c r="R5" s="118"/>
      <c r="S5" s="118"/>
      <c r="T5" s="118"/>
      <c r="U5" s="123"/>
      <c r="V5" s="124"/>
      <c r="W5" s="117"/>
      <c r="X5" s="117"/>
      <c r="Y5" s="117"/>
      <c r="Z5" s="117"/>
      <c r="AA5" s="320">
        <v>45017</v>
      </c>
      <c r="AB5" s="320"/>
      <c r="AC5" s="320"/>
      <c r="AD5" s="320"/>
      <c r="AE5" s="320"/>
      <c r="AF5" s="320"/>
      <c r="AG5" s="320"/>
      <c r="AH5" s="320"/>
      <c r="AI5" s="320"/>
      <c r="AJ5" s="320"/>
      <c r="AK5" s="320"/>
      <c r="AL5" s="320"/>
      <c r="AM5" s="161"/>
      <c r="AN5" s="118"/>
      <c r="BI5" s="97"/>
      <c r="BJ5" s="97"/>
      <c r="BK5" s="97"/>
      <c r="BL5" s="97"/>
      <c r="BM5" s="97"/>
      <c r="BN5" s="97"/>
      <c r="BO5" s="97"/>
      <c r="BP5" s="97"/>
      <c r="BQ5" s="97"/>
      <c r="BR5" s="97"/>
      <c r="BS5" s="97"/>
      <c r="BT5" s="97"/>
      <c r="BU5" s="97"/>
      <c r="BV5" s="97"/>
      <c r="BW5" s="97"/>
      <c r="BX5" s="97"/>
      <c r="BY5" s="97"/>
      <c r="BZ5" s="97"/>
      <c r="CA5" s="97"/>
      <c r="CB5" s="97"/>
      <c r="CC5" s="97"/>
      <c r="CD5" s="97"/>
      <c r="CE5" s="97"/>
    </row>
    <row r="6" spans="1:83" ht="18.75" customHeight="1" x14ac:dyDescent="0.4">
      <c r="A6" s="118"/>
      <c r="B6" s="119"/>
      <c r="C6" s="119"/>
      <c r="D6" s="119"/>
      <c r="E6" s="119"/>
      <c r="F6" s="119"/>
      <c r="G6" s="119"/>
      <c r="H6" s="119"/>
      <c r="I6" s="118"/>
      <c r="J6" s="118"/>
      <c r="K6" s="118"/>
      <c r="L6" s="118"/>
      <c r="M6" s="118"/>
      <c r="N6" s="118"/>
      <c r="O6" s="118"/>
      <c r="P6" s="118"/>
      <c r="Q6" s="118"/>
      <c r="R6" s="118"/>
      <c r="S6" s="118"/>
      <c r="T6" s="118"/>
      <c r="U6" s="118"/>
      <c r="V6" s="118"/>
      <c r="W6" s="331" t="s">
        <v>65</v>
      </c>
      <c r="X6" s="332"/>
      <c r="Y6" s="332"/>
      <c r="Z6" s="332"/>
      <c r="AA6" s="332"/>
      <c r="AB6" s="332"/>
      <c r="AC6" s="333" t="s">
        <v>66</v>
      </c>
      <c r="AD6" s="334"/>
      <c r="AE6" s="334"/>
      <c r="AF6" s="335" t="str">
        <f>IF(①職員名簿!$C$2="","",①職員名簿!$C$2)</f>
        <v/>
      </c>
      <c r="AG6" s="335"/>
      <c r="AH6" s="335"/>
      <c r="AI6" s="335"/>
      <c r="AJ6" s="335"/>
      <c r="AK6" s="335"/>
      <c r="AL6" s="335"/>
      <c r="AM6" s="335"/>
      <c r="AN6" s="162" t="s">
        <v>67</v>
      </c>
      <c r="BI6" s="97"/>
      <c r="BJ6" s="97"/>
      <c r="BK6" s="97"/>
      <c r="BL6" s="97"/>
      <c r="BM6" s="97"/>
      <c r="BN6" s="97"/>
      <c r="BO6" s="97"/>
      <c r="BP6" s="97"/>
      <c r="BQ6" s="97"/>
      <c r="BR6" s="97"/>
      <c r="BS6" s="97"/>
      <c r="BT6" s="97"/>
      <c r="BU6" s="97"/>
      <c r="BV6" s="97"/>
      <c r="BW6" s="97"/>
      <c r="BX6" s="97"/>
      <c r="BY6" s="97"/>
      <c r="BZ6" s="97"/>
      <c r="CA6" s="97"/>
      <c r="CB6" s="97"/>
      <c r="CC6" s="97"/>
      <c r="CD6" s="97"/>
      <c r="CE6" s="97"/>
    </row>
    <row r="7" spans="1:83" ht="18.75" customHeight="1" x14ac:dyDescent="0.4">
      <c r="A7" s="118"/>
      <c r="B7" s="119"/>
      <c r="C7" s="119"/>
      <c r="D7" s="119"/>
      <c r="E7" s="119"/>
      <c r="F7" s="119"/>
      <c r="G7" s="119"/>
      <c r="H7" s="119"/>
      <c r="I7" s="118"/>
      <c r="J7" s="118"/>
      <c r="K7" s="118"/>
      <c r="L7" s="118"/>
      <c r="M7" s="118"/>
      <c r="N7" s="118"/>
      <c r="O7" s="118"/>
      <c r="P7" s="118"/>
      <c r="Q7" s="118"/>
      <c r="R7" s="118"/>
      <c r="S7" s="118"/>
      <c r="T7" s="118"/>
      <c r="U7" s="125"/>
      <c r="V7" s="125"/>
      <c r="W7" s="321" t="s">
        <v>2</v>
      </c>
      <c r="X7" s="322"/>
      <c r="Y7" s="322"/>
      <c r="Z7" s="322"/>
      <c r="AA7" s="322"/>
      <c r="AB7" s="322"/>
      <c r="AC7" s="323" t="str">
        <f>IF(①職員名簿!$C$3="","",①職員名簿!$C$3)</f>
        <v/>
      </c>
      <c r="AD7" s="324"/>
      <c r="AE7" s="324"/>
      <c r="AF7" s="324"/>
      <c r="AG7" s="324"/>
      <c r="AH7" s="324"/>
      <c r="AI7" s="324"/>
      <c r="AJ7" s="324"/>
      <c r="AK7" s="324"/>
      <c r="AL7" s="324"/>
      <c r="AM7" s="324"/>
      <c r="AN7" s="325"/>
      <c r="BI7" s="97"/>
      <c r="BJ7" s="97"/>
      <c r="BK7" s="97"/>
      <c r="BL7" s="97"/>
      <c r="BM7" s="97"/>
      <c r="BN7" s="97"/>
      <c r="BO7" s="97"/>
      <c r="BP7" s="97"/>
      <c r="BQ7" s="97"/>
      <c r="BR7" s="97"/>
      <c r="BS7" s="97"/>
      <c r="BT7" s="97"/>
      <c r="BU7" s="97"/>
      <c r="BV7" s="97"/>
      <c r="BW7" s="97"/>
      <c r="BX7" s="97"/>
      <c r="BY7" s="97"/>
      <c r="BZ7" s="97"/>
      <c r="CA7" s="97"/>
      <c r="CB7" s="97"/>
      <c r="CC7" s="97"/>
      <c r="CD7" s="97"/>
      <c r="CE7" s="97"/>
    </row>
    <row r="8" spans="1:83" ht="18.75" customHeight="1" x14ac:dyDescent="0.4">
      <c r="A8" s="118"/>
      <c r="B8" s="119"/>
      <c r="C8" s="119"/>
      <c r="D8" s="119"/>
      <c r="E8" s="119"/>
      <c r="F8" s="119"/>
      <c r="G8" s="119"/>
      <c r="H8" s="119"/>
      <c r="I8" s="118"/>
      <c r="J8" s="118"/>
      <c r="K8" s="118"/>
      <c r="L8" s="118"/>
      <c r="M8" s="118"/>
      <c r="N8" s="118"/>
      <c r="O8" s="118"/>
      <c r="P8" s="118"/>
      <c r="Q8" s="118"/>
      <c r="R8" s="118"/>
      <c r="S8" s="118"/>
      <c r="T8" s="118"/>
      <c r="U8" s="118"/>
      <c r="V8" s="118"/>
      <c r="W8" s="321" t="s">
        <v>3</v>
      </c>
      <c r="X8" s="322"/>
      <c r="Y8" s="322"/>
      <c r="Z8" s="322"/>
      <c r="AA8" s="322"/>
      <c r="AB8" s="322"/>
      <c r="AC8" s="328" t="str">
        <f>IF(①職員名簿!$C$4="","",①職員名簿!$C$4)</f>
        <v/>
      </c>
      <c r="AD8" s="329"/>
      <c r="AE8" s="329"/>
      <c r="AF8" s="329"/>
      <c r="AG8" s="329"/>
      <c r="AH8" s="329"/>
      <c r="AI8" s="329"/>
      <c r="AJ8" s="329"/>
      <c r="AK8" s="329"/>
      <c r="AL8" s="329"/>
      <c r="AM8" s="329"/>
      <c r="AN8" s="330"/>
      <c r="BI8" s="97"/>
      <c r="BJ8" s="97"/>
      <c r="BK8" s="97"/>
      <c r="BL8" s="97"/>
      <c r="BM8" s="97"/>
      <c r="BN8" s="97"/>
      <c r="BO8" s="97"/>
      <c r="BP8" s="97"/>
      <c r="BQ8" s="97"/>
      <c r="BR8" s="97"/>
      <c r="BS8" s="97"/>
      <c r="BT8" s="97"/>
      <c r="BU8" s="97"/>
      <c r="BV8" s="97"/>
      <c r="BW8" s="97"/>
      <c r="BX8" s="97"/>
      <c r="BY8" s="97"/>
      <c r="BZ8" s="97"/>
      <c r="CA8" s="97"/>
      <c r="CB8" s="97"/>
      <c r="CC8" s="97"/>
      <c r="CD8" s="97"/>
      <c r="CE8" s="97"/>
    </row>
    <row r="9" spans="1:83" ht="18.75" customHeight="1" x14ac:dyDescent="0.4">
      <c r="A9" s="118"/>
      <c r="B9" s="119"/>
      <c r="C9" s="119"/>
      <c r="D9" s="119"/>
      <c r="E9" s="119"/>
      <c r="F9" s="119"/>
      <c r="G9" s="119"/>
      <c r="H9" s="119"/>
      <c r="I9" s="118"/>
      <c r="J9" s="118"/>
      <c r="K9" s="118"/>
      <c r="L9" s="118"/>
      <c r="M9" s="118"/>
      <c r="N9" s="118"/>
      <c r="O9" s="118"/>
      <c r="P9" s="118"/>
      <c r="Q9" s="118"/>
      <c r="R9" s="118"/>
      <c r="S9" s="118"/>
      <c r="T9" s="118"/>
      <c r="U9" s="118"/>
      <c r="V9" s="118"/>
      <c r="W9" s="321" t="s">
        <v>4</v>
      </c>
      <c r="X9" s="322"/>
      <c r="Y9" s="322"/>
      <c r="Z9" s="322"/>
      <c r="AA9" s="322"/>
      <c r="AB9" s="322"/>
      <c r="AC9" s="323" t="str">
        <f>IF(①職員名簿!$C$5="","",①職員名簿!$C$5)</f>
        <v/>
      </c>
      <c r="AD9" s="324"/>
      <c r="AE9" s="324"/>
      <c r="AF9" s="324"/>
      <c r="AG9" s="324"/>
      <c r="AH9" s="324"/>
      <c r="AI9" s="324"/>
      <c r="AJ9" s="324"/>
      <c r="AK9" s="324"/>
      <c r="AL9" s="324"/>
      <c r="AM9" s="324"/>
      <c r="AN9" s="325"/>
      <c r="BI9" s="97"/>
      <c r="BJ9" s="97"/>
      <c r="BK9" s="97"/>
      <c r="BL9" s="97"/>
      <c r="BM9" s="97"/>
      <c r="BN9" s="97"/>
      <c r="BO9" s="97"/>
      <c r="BP9" s="97"/>
      <c r="BQ9" s="97"/>
      <c r="BR9" s="97"/>
      <c r="BS9" s="97"/>
      <c r="BT9" s="97"/>
      <c r="BU9" s="97"/>
      <c r="BV9" s="97"/>
      <c r="BW9" s="97"/>
      <c r="BX9" s="97"/>
      <c r="BY9" s="97"/>
      <c r="BZ9" s="97"/>
      <c r="CA9" s="97"/>
      <c r="CB9" s="97"/>
      <c r="CC9" s="97"/>
      <c r="CD9" s="97"/>
      <c r="CE9" s="97"/>
    </row>
    <row r="10" spans="1:83" ht="18.75" customHeight="1" thickBot="1" x14ac:dyDescent="0.45">
      <c r="A10" s="118"/>
      <c r="B10" s="118"/>
      <c r="C10" s="118"/>
      <c r="D10" s="118"/>
      <c r="E10" s="118"/>
      <c r="F10" s="118"/>
      <c r="G10" s="118"/>
      <c r="H10" s="118"/>
      <c r="I10" s="118"/>
      <c r="J10" s="118"/>
      <c r="K10" s="118"/>
      <c r="L10" s="118"/>
      <c r="M10" s="118"/>
      <c r="N10" s="118"/>
      <c r="O10" s="118"/>
      <c r="P10" s="118"/>
      <c r="Q10" s="118"/>
      <c r="R10" s="118"/>
      <c r="S10" s="118"/>
      <c r="T10" s="118"/>
      <c r="U10" s="118"/>
      <c r="V10" s="118"/>
      <c r="W10" s="326" t="s">
        <v>68</v>
      </c>
      <c r="X10" s="327"/>
      <c r="Y10" s="327"/>
      <c r="Z10" s="327"/>
      <c r="AA10" s="327"/>
      <c r="AB10" s="327"/>
      <c r="AC10" s="336" t="str">
        <f>IF(①職員名簿!$C$6="","",①職員名簿!$C$6)</f>
        <v/>
      </c>
      <c r="AD10" s="337"/>
      <c r="AE10" s="337"/>
      <c r="AF10" s="337"/>
      <c r="AG10" s="337"/>
      <c r="AH10" s="163"/>
      <c r="AI10" s="338" t="str">
        <f>IF(①職員名簿!$C$7="","",①職員名簿!$C$7)</f>
        <v/>
      </c>
      <c r="AJ10" s="338"/>
      <c r="AK10" s="338"/>
      <c r="AL10" s="338"/>
      <c r="AM10" s="338"/>
      <c r="AN10" s="339"/>
      <c r="AO10" s="10"/>
      <c r="AP10" s="10"/>
      <c r="BI10" s="97"/>
      <c r="BJ10" s="97"/>
      <c r="BK10" s="97"/>
      <c r="BL10" s="97"/>
      <c r="BM10" s="97"/>
      <c r="BN10" s="97"/>
      <c r="BO10" s="97"/>
      <c r="BP10" s="97"/>
      <c r="BQ10" s="97"/>
      <c r="BR10" s="97"/>
      <c r="BS10" s="97"/>
      <c r="BT10" s="97"/>
      <c r="BU10" s="97"/>
      <c r="BV10" s="97"/>
      <c r="BW10" s="97"/>
      <c r="BX10" s="97"/>
      <c r="BY10" s="97"/>
      <c r="BZ10" s="97"/>
      <c r="CA10" s="97"/>
      <c r="CB10" s="97"/>
      <c r="CC10" s="97"/>
      <c r="CD10" s="97"/>
      <c r="CE10" s="97"/>
    </row>
    <row r="11" spans="1:83" ht="44.25" customHeight="1" x14ac:dyDescent="0.4">
      <c r="A11" s="223" t="s">
        <v>69</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BI11" s="97"/>
      <c r="BJ11" s="97"/>
      <c r="BK11" s="97"/>
      <c r="BL11" s="97"/>
      <c r="BM11" s="97"/>
      <c r="BN11" s="97"/>
      <c r="BO11" s="97"/>
      <c r="BP11" s="97"/>
      <c r="BQ11" s="97"/>
      <c r="BR11" s="97"/>
      <c r="BS11" s="97"/>
      <c r="BT11" s="97"/>
      <c r="BU11" s="97"/>
      <c r="BV11" s="97"/>
      <c r="BW11" s="97"/>
      <c r="BX11" s="97"/>
      <c r="BY11" s="97"/>
      <c r="BZ11" s="97"/>
      <c r="CA11" s="97"/>
      <c r="CB11" s="97"/>
      <c r="CC11" s="97"/>
      <c r="CD11" s="97"/>
      <c r="CE11" s="97"/>
    </row>
    <row r="12" spans="1:83" s="10" customFormat="1" ht="18" customHeight="1" x14ac:dyDescent="0.4">
      <c r="A12" s="125"/>
      <c r="B12" s="224">
        <v>1</v>
      </c>
      <c r="C12" s="218" t="s">
        <v>6</v>
      </c>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58"/>
      <c r="AP12" s="58"/>
    </row>
    <row r="13" spans="1:83" s="10" customFormat="1" ht="18" customHeight="1" x14ac:dyDescent="0.4">
      <c r="A13" s="125"/>
      <c r="B13" s="224"/>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58"/>
      <c r="AP13" s="58"/>
    </row>
    <row r="14" spans="1:83" s="10" customFormat="1" ht="14.25" customHeight="1" x14ac:dyDescent="0.4">
      <c r="A14" s="125"/>
      <c r="B14" s="224"/>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58"/>
      <c r="AP14" s="58"/>
    </row>
    <row r="15" spans="1:83" s="10" customFormat="1" ht="18" customHeight="1" x14ac:dyDescent="0.4">
      <c r="A15" s="125"/>
      <c r="B15" s="224">
        <v>2</v>
      </c>
      <c r="C15" s="218" t="s">
        <v>7</v>
      </c>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58"/>
      <c r="AP15" s="58"/>
    </row>
    <row r="16" spans="1:83" s="10" customFormat="1" ht="18" customHeight="1" x14ac:dyDescent="0.4">
      <c r="A16" s="125"/>
      <c r="B16" s="224"/>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58"/>
      <c r="AP16" s="58"/>
    </row>
    <row r="17" spans="1:57" ht="7.5" customHeight="1" x14ac:dyDescent="0.4">
      <c r="A17" s="126"/>
      <c r="B17" s="126"/>
      <c r="C17" s="126"/>
      <c r="D17" s="126"/>
      <c r="E17" s="126"/>
      <c r="F17" s="126"/>
      <c r="G17" s="126"/>
      <c r="H17" s="126"/>
      <c r="I17" s="126"/>
      <c r="J17" s="126"/>
      <c r="K17" s="126"/>
      <c r="L17" s="126"/>
      <c r="M17" s="126"/>
      <c r="N17" s="126"/>
      <c r="O17" s="126"/>
      <c r="P17" s="126"/>
      <c r="Q17" s="126"/>
      <c r="R17" s="126"/>
      <c r="S17" s="126"/>
      <c r="T17" s="126"/>
      <c r="U17" s="126"/>
      <c r="V17" s="126"/>
      <c r="W17" s="118"/>
      <c r="X17" s="118"/>
      <c r="Y17" s="118"/>
      <c r="Z17" s="118"/>
      <c r="AA17" s="118"/>
      <c r="AB17" s="118"/>
      <c r="AC17" s="118"/>
      <c r="AD17" s="118"/>
      <c r="AE17" s="118"/>
      <c r="AF17" s="118"/>
      <c r="AG17" s="118"/>
      <c r="AH17" s="118"/>
      <c r="AI17" s="118"/>
      <c r="AJ17" s="118"/>
      <c r="AK17" s="118"/>
      <c r="AL17" s="118"/>
      <c r="AM17" s="118"/>
      <c r="AN17" s="118"/>
      <c r="AO17" s="11"/>
      <c r="AP17" s="11"/>
    </row>
    <row r="18" spans="1:57" ht="25.5" customHeight="1" thickBot="1" x14ac:dyDescent="0.45">
      <c r="A18" s="127" t="s">
        <v>70</v>
      </c>
      <c r="B18" s="118"/>
      <c r="C18" s="118"/>
      <c r="D18" s="125"/>
      <c r="E18" s="125"/>
      <c r="F18" s="128"/>
      <c r="G18" s="128"/>
      <c r="H18" s="128"/>
      <c r="I18" s="128"/>
      <c r="J18" s="128"/>
      <c r="K18" s="128"/>
      <c r="L18" s="128"/>
      <c r="M18" s="129"/>
      <c r="N18" s="129"/>
      <c r="O18" s="129"/>
      <c r="P18" s="129"/>
      <c r="Q18" s="129"/>
      <c r="R18" s="129"/>
      <c r="S18" s="129"/>
      <c r="T18" s="129"/>
      <c r="U18" s="129"/>
      <c r="V18" s="129"/>
      <c r="W18" s="118"/>
      <c r="X18" s="118"/>
      <c r="Y18" s="118"/>
      <c r="Z18" s="118"/>
      <c r="AA18" s="118"/>
      <c r="AB18" s="118"/>
      <c r="AC18" s="118"/>
      <c r="AD18" s="118"/>
      <c r="AE18" s="118"/>
      <c r="AF18" s="118"/>
      <c r="AG18" s="118"/>
      <c r="AH18" s="118"/>
      <c r="AI18" s="118"/>
      <c r="AJ18" s="118"/>
      <c r="AK18" s="118"/>
      <c r="AL18" s="118"/>
      <c r="AM18" s="118"/>
      <c r="AN18" s="118"/>
      <c r="AO18" s="12"/>
      <c r="AP18" s="12"/>
    </row>
    <row r="19" spans="1:57" ht="13.5" customHeight="1" x14ac:dyDescent="0.4">
      <c r="A19" s="118"/>
      <c r="B19" s="244" t="s">
        <v>205</v>
      </c>
      <c r="C19" s="245"/>
      <c r="D19" s="245"/>
      <c r="E19" s="245"/>
      <c r="F19" s="245"/>
      <c r="G19" s="245"/>
      <c r="H19" s="245"/>
      <c r="I19" s="245"/>
      <c r="J19" s="245"/>
      <c r="K19" s="245"/>
      <c r="L19" s="246"/>
      <c r="M19" s="244" t="s">
        <v>71</v>
      </c>
      <c r="N19" s="245"/>
      <c r="O19" s="245"/>
      <c r="P19" s="245"/>
      <c r="Q19" s="245"/>
      <c r="R19" s="245"/>
      <c r="S19" s="245"/>
      <c r="T19" s="245"/>
      <c r="U19" s="245"/>
      <c r="V19" s="245"/>
      <c r="W19" s="245"/>
      <c r="X19" s="245"/>
      <c r="Y19" s="245"/>
      <c r="Z19" s="245"/>
      <c r="AA19" s="130"/>
      <c r="AB19" s="131"/>
      <c r="AC19" s="131"/>
      <c r="AD19" s="132"/>
      <c r="AE19" s="245" t="s">
        <v>72</v>
      </c>
      <c r="AF19" s="245"/>
      <c r="AG19" s="245"/>
      <c r="AH19" s="245"/>
      <c r="AI19" s="245"/>
      <c r="AJ19" s="245"/>
      <c r="AK19" s="245"/>
      <c r="AL19" s="245"/>
      <c r="AM19" s="245"/>
      <c r="AN19" s="246"/>
      <c r="AO19" s="97"/>
      <c r="AP19" s="97"/>
      <c r="AQ19" s="97"/>
      <c r="AR19" s="97"/>
    </row>
    <row r="20" spans="1:57" ht="30.75" customHeight="1" thickBot="1" x14ac:dyDescent="0.45">
      <c r="A20" s="118"/>
      <c r="B20" s="247"/>
      <c r="C20" s="248"/>
      <c r="D20" s="248"/>
      <c r="E20" s="248"/>
      <c r="F20" s="248"/>
      <c r="G20" s="248"/>
      <c r="H20" s="248"/>
      <c r="I20" s="248"/>
      <c r="J20" s="248"/>
      <c r="K20" s="248"/>
      <c r="L20" s="249"/>
      <c r="M20" s="247"/>
      <c r="N20" s="248"/>
      <c r="O20" s="248"/>
      <c r="P20" s="248"/>
      <c r="Q20" s="248"/>
      <c r="R20" s="248"/>
      <c r="S20" s="248"/>
      <c r="T20" s="248"/>
      <c r="U20" s="248"/>
      <c r="V20" s="248"/>
      <c r="W20" s="248"/>
      <c r="X20" s="248"/>
      <c r="Y20" s="248"/>
      <c r="Z20" s="248"/>
      <c r="AA20" s="250" t="s">
        <v>73</v>
      </c>
      <c r="AB20" s="251"/>
      <c r="AC20" s="251"/>
      <c r="AD20" s="252"/>
      <c r="AE20" s="248"/>
      <c r="AF20" s="248"/>
      <c r="AG20" s="248"/>
      <c r="AH20" s="248"/>
      <c r="AI20" s="248"/>
      <c r="AJ20" s="248"/>
      <c r="AK20" s="248"/>
      <c r="AL20" s="248"/>
      <c r="AM20" s="248"/>
      <c r="AN20" s="249"/>
      <c r="AO20" s="97"/>
      <c r="AP20" s="97"/>
      <c r="AQ20" s="97"/>
      <c r="AR20" s="97"/>
    </row>
    <row r="21" spans="1:57" ht="31.5" customHeight="1" thickBot="1" x14ac:dyDescent="0.45">
      <c r="A21" s="118"/>
      <c r="B21" s="234" t="str">
        <f>IFERROR(IF(T24="","",IF(T24&gt;10,"12",VLOOKUP(T24,$BD$27:$BE$49,2,FALSE))),"")</f>
        <v/>
      </c>
      <c r="C21" s="235"/>
      <c r="D21" s="235"/>
      <c r="E21" s="235"/>
      <c r="F21" s="235"/>
      <c r="G21" s="235"/>
      <c r="H21" s="235"/>
      <c r="I21" s="235"/>
      <c r="J21" s="235"/>
      <c r="K21" s="235"/>
      <c r="L21" s="133" t="s">
        <v>8</v>
      </c>
      <c r="M21" s="134" t="s">
        <v>9</v>
      </c>
      <c r="N21" s="236" t="str">
        <f>IF(①職員名簿!$H$2="","",①職員名簿!$H$2)</f>
        <v/>
      </c>
      <c r="O21" s="237"/>
      <c r="P21" s="238"/>
      <c r="Q21" s="239">
        <f>IF(OR(N21="",AB21="",N21="否"),0,IF(AB21="否",BB26-2,BB26))</f>
        <v>0</v>
      </c>
      <c r="R21" s="240"/>
      <c r="S21" s="240"/>
      <c r="T21" s="240"/>
      <c r="U21" s="240"/>
      <c r="V21" s="240"/>
      <c r="W21" s="240"/>
      <c r="X21" s="240"/>
      <c r="Y21" s="240"/>
      <c r="Z21" s="135" t="s">
        <v>8</v>
      </c>
      <c r="AA21" s="136" t="s">
        <v>9</v>
      </c>
      <c r="AB21" s="237" t="str">
        <f>IF(①職員名簿!$H$3="","",①職員名簿!$H$3)</f>
        <v/>
      </c>
      <c r="AC21" s="237"/>
      <c r="AD21" s="241"/>
      <c r="AE21" s="242" t="str">
        <f>IFERROR(B21+Q21,"")</f>
        <v/>
      </c>
      <c r="AF21" s="240"/>
      <c r="AG21" s="240"/>
      <c r="AH21" s="240"/>
      <c r="AI21" s="240"/>
      <c r="AJ21" s="240"/>
      <c r="AK21" s="240"/>
      <c r="AL21" s="240"/>
      <c r="AM21" s="240"/>
      <c r="AN21" s="137" t="s">
        <v>8</v>
      </c>
      <c r="AO21" s="164"/>
      <c r="AP21" s="164"/>
      <c r="AQ21" s="97"/>
      <c r="AR21" s="97"/>
    </row>
    <row r="22" spans="1:57" ht="33.75" customHeight="1" x14ac:dyDescent="0.4">
      <c r="A22" s="118"/>
      <c r="B22" s="243" t="s">
        <v>74</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57"/>
      <c r="AP22" s="57"/>
    </row>
    <row r="23" spans="1:57" ht="24" customHeight="1" thickBot="1" x14ac:dyDescent="0.45">
      <c r="A23" s="138" t="s">
        <v>207</v>
      </c>
      <c r="B23" s="139"/>
      <c r="C23" s="139"/>
      <c r="D23" s="139"/>
      <c r="E23" s="139"/>
      <c r="F23" s="139"/>
      <c r="G23" s="139"/>
      <c r="H23" s="139"/>
      <c r="I23" s="139"/>
      <c r="J23" s="139"/>
      <c r="K23" s="139"/>
      <c r="L23" s="139"/>
      <c r="M23" s="139"/>
      <c r="N23" s="139"/>
      <c r="O23" s="139"/>
      <c r="P23" s="139"/>
      <c r="Q23" s="140"/>
      <c r="R23" s="140"/>
      <c r="S23" s="140"/>
      <c r="T23" s="140"/>
      <c r="U23" s="118"/>
      <c r="V23" s="141"/>
      <c r="W23" s="141"/>
      <c r="X23" s="141"/>
      <c r="Y23" s="141"/>
      <c r="Z23" s="141"/>
      <c r="AA23" s="118"/>
      <c r="AB23" s="142"/>
      <c r="AC23" s="142"/>
      <c r="AD23" s="118"/>
      <c r="AE23" s="118"/>
      <c r="AF23" s="118"/>
      <c r="AG23" s="118"/>
      <c r="AH23" s="118"/>
      <c r="AI23" s="118"/>
      <c r="AJ23" s="118"/>
      <c r="AK23" s="118"/>
      <c r="AL23" s="142"/>
      <c r="AM23" s="139"/>
      <c r="AN23" s="140"/>
      <c r="AO23" s="13"/>
      <c r="AP23" s="13"/>
    </row>
    <row r="24" spans="1:57" ht="18.75" customHeight="1" thickBot="1" x14ac:dyDescent="0.45">
      <c r="A24" s="143"/>
      <c r="B24" s="225" t="s">
        <v>75</v>
      </c>
      <c r="C24" s="226"/>
      <c r="D24" s="229">
        <f>COUNTA($C$28:$C$102)-COUNTBLANK($C$28:$C$102)</f>
        <v>0</v>
      </c>
      <c r="E24" s="229"/>
      <c r="F24" s="230"/>
      <c r="G24" s="232" t="s">
        <v>27</v>
      </c>
      <c r="H24" s="144"/>
      <c r="I24" s="310" t="s">
        <v>76</v>
      </c>
      <c r="J24" s="311"/>
      <c r="K24" s="314">
        <f>QUOTIENT(SUM($AG$28:$AG$102)*12+SUM($AJ$28:$AJ$102),12)</f>
        <v>0</v>
      </c>
      <c r="L24" s="314"/>
      <c r="M24" s="316" t="s">
        <v>10</v>
      </c>
      <c r="N24" s="300">
        <f>MOD(SUM($AG$28:$AG$102)*12+SUM($AJ$28:$AJ$102),12)</f>
        <v>0</v>
      </c>
      <c r="O24" s="300"/>
      <c r="P24" s="302" t="s">
        <v>26</v>
      </c>
      <c r="Q24" s="118"/>
      <c r="R24" s="225" t="s">
        <v>28</v>
      </c>
      <c r="S24" s="226"/>
      <c r="T24" s="219" t="str">
        <f>IFERROR(ROUND((SUM($AG$28:$AG$102)*12+SUM($AJ$28:$AJ$102))/12/$D$24,0),"")</f>
        <v/>
      </c>
      <c r="U24" s="219"/>
      <c r="V24" s="304" t="s">
        <v>10</v>
      </c>
      <c r="W24" s="145" t="s">
        <v>77</v>
      </c>
      <c r="X24" s="145"/>
      <c r="Y24" s="145"/>
      <c r="Z24" s="145"/>
      <c r="AA24" s="145"/>
      <c r="AB24" s="145"/>
      <c r="AC24" s="145"/>
      <c r="AD24" s="145"/>
      <c r="AE24" s="146"/>
      <c r="AF24" s="118"/>
      <c r="AG24" s="306" t="s">
        <v>206</v>
      </c>
      <c r="AH24" s="307"/>
      <c r="AI24" s="307"/>
      <c r="AJ24" s="307"/>
      <c r="AK24" s="307"/>
      <c r="AL24" s="219">
        <f>IFERROR(COUNTIF($BB$28:$BB$102,"&gt;=7"),"")</f>
        <v>0</v>
      </c>
      <c r="AM24" s="219"/>
      <c r="AN24" s="221" t="s">
        <v>27</v>
      </c>
      <c r="AU24" s="292"/>
      <c r="AV24" s="292"/>
    </row>
    <row r="25" spans="1:57" ht="27.75" customHeight="1" thickTop="1" thickBot="1" x14ac:dyDescent="0.45">
      <c r="A25" s="139"/>
      <c r="B25" s="227"/>
      <c r="C25" s="228"/>
      <c r="D25" s="231"/>
      <c r="E25" s="231"/>
      <c r="F25" s="231"/>
      <c r="G25" s="233"/>
      <c r="H25" s="144"/>
      <c r="I25" s="312"/>
      <c r="J25" s="313"/>
      <c r="K25" s="315"/>
      <c r="L25" s="315"/>
      <c r="M25" s="317"/>
      <c r="N25" s="301"/>
      <c r="O25" s="301"/>
      <c r="P25" s="303"/>
      <c r="Q25" s="118"/>
      <c r="R25" s="227"/>
      <c r="S25" s="228"/>
      <c r="T25" s="220"/>
      <c r="U25" s="220"/>
      <c r="V25" s="305"/>
      <c r="W25" s="298" t="s">
        <v>78</v>
      </c>
      <c r="X25" s="298"/>
      <c r="Y25" s="298"/>
      <c r="Z25" s="298"/>
      <c r="AA25" s="298"/>
      <c r="AB25" s="298"/>
      <c r="AC25" s="298"/>
      <c r="AD25" s="298"/>
      <c r="AE25" s="299"/>
      <c r="AF25" s="118"/>
      <c r="AG25" s="308"/>
      <c r="AH25" s="309"/>
      <c r="AI25" s="309"/>
      <c r="AJ25" s="309"/>
      <c r="AK25" s="309"/>
      <c r="AL25" s="220"/>
      <c r="AM25" s="220"/>
      <c r="AN25" s="222"/>
      <c r="AU25" s="14" t="s">
        <v>11</v>
      </c>
      <c r="AV25" s="15">
        <v>45017</v>
      </c>
      <c r="AW25" s="16"/>
      <c r="AX25" s="17"/>
    </row>
    <row r="26" spans="1:57" ht="12.75" customHeight="1" thickBot="1" x14ac:dyDescent="0.4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BB26" s="6">
        <f>IF(AND(T24&gt;=0,T24&lt;=10),6,7)</f>
        <v>7</v>
      </c>
    </row>
    <row r="27" spans="1:57" ht="56.25" customHeight="1" thickBot="1" x14ac:dyDescent="0.45">
      <c r="A27" s="118"/>
      <c r="B27" s="253" t="s">
        <v>12</v>
      </c>
      <c r="C27" s="254"/>
      <c r="D27" s="254"/>
      <c r="E27" s="254"/>
      <c r="F27" s="254"/>
      <c r="G27" s="254"/>
      <c r="H27" s="254"/>
      <c r="I27" s="255"/>
      <c r="J27" s="355" t="s">
        <v>15</v>
      </c>
      <c r="K27" s="254"/>
      <c r="L27" s="254"/>
      <c r="M27" s="254"/>
      <c r="N27" s="254"/>
      <c r="O27" s="255"/>
      <c r="P27" s="215" t="s">
        <v>79</v>
      </c>
      <c r="Q27" s="216"/>
      <c r="R27" s="216"/>
      <c r="S27" s="216"/>
      <c r="T27" s="217"/>
      <c r="U27" s="147" t="s">
        <v>16</v>
      </c>
      <c r="V27" s="340" t="s">
        <v>17</v>
      </c>
      <c r="W27" s="340"/>
      <c r="X27" s="340"/>
      <c r="Y27" s="340"/>
      <c r="Z27" s="341"/>
      <c r="AA27" s="147" t="s">
        <v>18</v>
      </c>
      <c r="AB27" s="340" t="s">
        <v>19</v>
      </c>
      <c r="AC27" s="340"/>
      <c r="AD27" s="340"/>
      <c r="AE27" s="340"/>
      <c r="AF27" s="341"/>
      <c r="AG27" s="147" t="s">
        <v>20</v>
      </c>
      <c r="AH27" s="342" t="s">
        <v>21</v>
      </c>
      <c r="AI27" s="342"/>
      <c r="AJ27" s="342"/>
      <c r="AK27" s="342"/>
      <c r="AL27" s="343"/>
      <c r="AM27" s="148" t="s">
        <v>197</v>
      </c>
      <c r="AN27" s="149" t="s">
        <v>38</v>
      </c>
      <c r="AO27" s="84"/>
      <c r="AP27" s="13"/>
      <c r="AQ27" s="7"/>
      <c r="AW27" s="288" t="s">
        <v>22</v>
      </c>
      <c r="AX27" s="289"/>
      <c r="AY27" s="290"/>
      <c r="AZ27" s="291" t="s">
        <v>23</v>
      </c>
      <c r="BA27" s="292"/>
      <c r="BB27" s="6" t="s">
        <v>24</v>
      </c>
      <c r="BD27" s="18"/>
      <c r="BE27" s="19" t="s">
        <v>25</v>
      </c>
    </row>
    <row r="28" spans="1:57" ht="25.5" customHeight="1" x14ac:dyDescent="0.4">
      <c r="A28" s="150"/>
      <c r="B28" s="151">
        <v>1</v>
      </c>
      <c r="C28" s="349" t="str">
        <f>IF(ROW()-27&lt;=MAX(①職員名簿!$AB$11:$AB$110),IF(INDEX(①職員名簿!G$11:G$110,MATCH(ROW()-27,①職員名簿!AB$11:AB$110,0))&lt;&gt;"",INDEX(①職員名簿!G$11:G$110,MATCH(ROW()-27,①職員名簿!AB$11:AB$110,0)),INDEX(①職員名簿!B$11:B$110,MATCH(ROW()-27,①職員名簿!$AB$11:$AB$110,0))),"")</f>
        <v/>
      </c>
      <c r="D28" s="350"/>
      <c r="E28" s="350"/>
      <c r="F28" s="350"/>
      <c r="G28" s="350"/>
      <c r="H28" s="350"/>
      <c r="I28" s="351"/>
      <c r="J28" s="352" t="str">
        <f>IF(ROW()-27&lt;=MAX(①職員名簿!$AB$11:$AB$110),IF(INDEX(①職員名簿!H$11:H$110,MATCH(ROW()-27,①職員名簿!AB$11:AB$110,0))&lt;&gt;"",INDEX(①職員名簿!H$11:H$110,MATCH(ROW()-27,①職員名簿!AB$11:AB$110,0)),INDEX(①職員名簿!C$11:C$110,MATCH(ROW()-27,①職員名簿!$AB$11:$AB$110,0))),"")</f>
        <v/>
      </c>
      <c r="K28" s="353"/>
      <c r="L28" s="353"/>
      <c r="M28" s="353"/>
      <c r="N28" s="353"/>
      <c r="O28" s="354"/>
      <c r="P28" s="344" t="str">
        <f>IF(ROW()-27&lt;=MAX(①職員名簿!$AB$11:$AB$110),INDEX(①職員名簿!D$11:D$110,MATCH(ROW()-27,①職員名簿!$AB$11:$AB$110,0)),"")</f>
        <v/>
      </c>
      <c r="Q28" s="345"/>
      <c r="R28" s="345"/>
      <c r="S28" s="345"/>
      <c r="T28" s="346"/>
      <c r="U28" s="347" t="str">
        <f>IF(AY28="","",QUOTIENT(AY28,12))</f>
        <v/>
      </c>
      <c r="V28" s="348"/>
      <c r="W28" s="85" t="s">
        <v>10</v>
      </c>
      <c r="X28" s="293" t="str">
        <f>IF(AY28="","",MOD(AY28,12))</f>
        <v/>
      </c>
      <c r="Y28" s="293"/>
      <c r="Z28" s="73" t="s">
        <v>26</v>
      </c>
      <c r="AA28" s="294" t="str">
        <f>IF(ROW()-27&lt;=MAX(①職員名簿!$AB$11:$AB$110),INDEX(①職員名簿!E$11:E$110,MATCH(ROW()-27,①職員名簿!$AB$11:$AB$110,0)),"")</f>
        <v/>
      </c>
      <c r="AB28" s="295"/>
      <c r="AC28" s="85" t="s">
        <v>10</v>
      </c>
      <c r="AD28" s="295" t="str">
        <f>IF(ROW()-27&lt;=MAX(①職員名簿!$AB$11:$AB$110),INDEX(①職員名簿!F$11:F$110,MATCH(ROW()-27,①職員名簿!$AB$11:$AB$110,0)),"")</f>
        <v/>
      </c>
      <c r="AE28" s="295"/>
      <c r="AF28" s="73" t="s">
        <v>26</v>
      </c>
      <c r="AG28" s="296" t="str">
        <f>AZ28</f>
        <v/>
      </c>
      <c r="AH28" s="297"/>
      <c r="AI28" s="85" t="s">
        <v>10</v>
      </c>
      <c r="AJ28" s="293" t="str">
        <f>BA28</f>
        <v/>
      </c>
      <c r="AK28" s="293"/>
      <c r="AL28" s="73" t="s">
        <v>26</v>
      </c>
      <c r="AM28" s="92"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28" s="95" t="str">
        <f>IF(ROW()-27&lt;=MAX(①職員名簿!$AB$11:$AB$110),IF(INDEX(①職員名簿!N$11:N$110,MATCH(ROW()-27,①職員名簿!$AB$11:$AB$110,0))&lt;&gt;"","〇",""),"")</f>
        <v/>
      </c>
      <c r="AO28" s="165"/>
      <c r="AP28" s="166"/>
      <c r="AQ28" s="7"/>
      <c r="AW28" s="20" t="str">
        <f>IF(P28="","",DATEDIF(P28,$AV$25,"Y")*12+DATEDIF(P28,$AV$25,"YM"))</f>
        <v/>
      </c>
      <c r="AX28" s="21" t="str">
        <f>IF(P28="","",DATE(YEAR(P28),MONTH(P28)+AW28,DAY(P28)))</f>
        <v/>
      </c>
      <c r="AY28" s="22" t="str">
        <f>IF(P28="","",IF(P28=DATE(YEAR($AV$25),MONTH($AV$25),DAY($AV$25)),0,IF($AV$25&gt;=AX28,AW28+1,AW28)))</f>
        <v/>
      </c>
      <c r="AZ28" s="6" t="str">
        <f>IFERROR(QUOTIENT(((U28*12)+X28+(AA28*12)+AD28),12),"")</f>
        <v/>
      </c>
      <c r="BA28" s="23" t="str">
        <f>IFERROR(MOD((X28+AD28),12),"")</f>
        <v/>
      </c>
      <c r="BB28" s="24" t="str">
        <f>IF(OR($AC$7="認可保育所",$AC$7="小規模保育事業A型",$AC$7="小規模保育事業B型",$AC$7="小規模保育事業C型",$AC$7="家庭的保育事業",$AC$7="事業所内保育事業"),IF(OR(J28="保育士",J28="保健師・助産師・看護師・准看護師"),AG28,""),IF(OR($AC$7="認定こども園（幼保連携型）",$AC$7="認定こども園（幼稚園型）",$AC$7="認定こども園（保育所型）"),IF(OR(J28="保育教諭",J28="保健師・助産師・看護師・准看護師"),AG28,""),IF($AC$7="幼稚園",IF(OR(J28="教諭",J28="保健師・助産師・看護師・准看護師"),AG28,""),"")))</f>
        <v/>
      </c>
      <c r="BD28" s="18"/>
      <c r="BE28" s="19" t="s">
        <v>25</v>
      </c>
    </row>
    <row r="29" spans="1:57" ht="25.5" customHeight="1" x14ac:dyDescent="0.4">
      <c r="A29" s="150"/>
      <c r="B29" s="152">
        <v>2</v>
      </c>
      <c r="C29" s="277" t="str">
        <f>IF(ROW()-27&lt;=MAX(①職員名簿!$AB$11:$AB$110),IF(INDEX(①職員名簿!G$11:G$110,MATCH(ROW()-27,①職員名簿!AB$11:AB$110,0))&lt;&gt;"",INDEX(①職員名簿!G$11:G$110,MATCH(ROW()-27,①職員名簿!AB$11:AB$110,0)),INDEX(①職員名簿!B$11:B$110,MATCH(ROW()-27,①職員名簿!$AB$11:$AB$110,0))),"")</f>
        <v/>
      </c>
      <c r="D29" s="278"/>
      <c r="E29" s="278"/>
      <c r="F29" s="278"/>
      <c r="G29" s="278"/>
      <c r="H29" s="278"/>
      <c r="I29" s="279"/>
      <c r="J29" s="280" t="str">
        <f>IF(ROW()-27&lt;=MAX(①職員名簿!$AB$11:$AB$110),IF(INDEX(①職員名簿!H$11:H$110,MATCH(ROW()-27,①職員名簿!AB$11:AB$110,0))&lt;&gt;"",INDEX(①職員名簿!H$11:H$110,MATCH(ROW()-27,①職員名簿!AB$11:AB$110,0)),INDEX(①職員名簿!C$11:C$110,MATCH(ROW()-27,①職員名簿!$AB$11:$AB$110,0))),"")</f>
        <v/>
      </c>
      <c r="K29" s="281"/>
      <c r="L29" s="281"/>
      <c r="M29" s="281"/>
      <c r="N29" s="281"/>
      <c r="O29" s="282"/>
      <c r="P29" s="283" t="str">
        <f>IF(ROW()-27&lt;=MAX(①職員名簿!$AB$11:$AB$110),INDEX(①職員名簿!D$11:D$110,MATCH(ROW()-27,①職員名簿!$AB$11:$AB$110,0)),"")</f>
        <v/>
      </c>
      <c r="Q29" s="284"/>
      <c r="R29" s="284"/>
      <c r="S29" s="284"/>
      <c r="T29" s="285"/>
      <c r="U29" s="286" t="str">
        <f t="shared" ref="U29:U92" si="0">IF(AY29="","",QUOTIENT(AY29,12))</f>
        <v/>
      </c>
      <c r="V29" s="287"/>
      <c r="W29" s="74" t="s">
        <v>10</v>
      </c>
      <c r="X29" s="271" t="str">
        <f t="shared" ref="X29:X92" si="1">IF(AY29="","",MOD(AY29,12))</f>
        <v/>
      </c>
      <c r="Y29" s="271"/>
      <c r="Z29" s="75" t="s">
        <v>26</v>
      </c>
      <c r="AA29" s="267" t="str">
        <f>IF(ROW()-27&lt;=MAX(①職員名簿!$AB$11:$AB$110),INDEX(①職員名簿!E$11:E$110,MATCH(ROW()-27,①職員名簿!$AB$11:$AB$110,0)),"")</f>
        <v/>
      </c>
      <c r="AB29" s="268"/>
      <c r="AC29" s="74" t="s">
        <v>10</v>
      </c>
      <c r="AD29" s="268" t="str">
        <f>IF(ROW()-27&lt;=MAX(①職員名簿!$AB$11:$AB$110),INDEX(①職員名簿!F$11:F$110,MATCH(ROW()-27,①職員名簿!$AB$11:$AB$110,0)),"")</f>
        <v/>
      </c>
      <c r="AE29" s="268"/>
      <c r="AF29" s="75" t="s">
        <v>26</v>
      </c>
      <c r="AG29" s="269" t="str">
        <f t="shared" ref="AG29:AG92" si="2">AZ29</f>
        <v/>
      </c>
      <c r="AH29" s="270"/>
      <c r="AI29" s="74" t="s">
        <v>10</v>
      </c>
      <c r="AJ29" s="271" t="str">
        <f t="shared" ref="AJ29:AJ92" si="3">BA29</f>
        <v/>
      </c>
      <c r="AK29" s="271"/>
      <c r="AL29" s="75" t="s">
        <v>26</v>
      </c>
      <c r="AM2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29" s="93" t="str">
        <f>IF(ROW()-27&lt;=MAX(①職員名簿!$AB$11:$AB$110),IF(INDEX(①職員名簿!N$11:N$110,MATCH(ROW()-27,①職員名簿!$AB$11:$AB$110,0))&lt;&gt;"","〇",""),"")</f>
        <v/>
      </c>
      <c r="AO29" s="167"/>
      <c r="AP29" s="166"/>
      <c r="AW29" s="20" t="str">
        <f t="shared" ref="AW29" si="4">IF(P29="","",DATEDIF(P29,$AV$25,"Y")*12+DATEDIF(P29,$AV$25,"YM"))</f>
        <v/>
      </c>
      <c r="AX29" s="21" t="str">
        <f t="shared" ref="AX29" si="5">IF(P29="","",DATE(YEAR(P29),MONTH(P29)+AW29,DAY(P29)))</f>
        <v/>
      </c>
      <c r="AY29" s="22" t="str">
        <f t="shared" ref="AY29" si="6">IF(P29="","",IF(P29=DATE(YEAR($AV$25),MONTH($AV$25),DAY($AV$25)),0,IF($AV$25&gt;=AX29,AW29+1,AW29)))</f>
        <v/>
      </c>
      <c r="AZ29" s="6" t="str">
        <f t="shared" ref="AZ29" si="7">IFERROR(QUOTIENT(((U29*12)+X29+(AA29*12)+AD29),12),"")</f>
        <v/>
      </c>
      <c r="BA29" s="23" t="str">
        <f t="shared" ref="BA29" si="8">IFERROR(MOD((X29+AD29),12),"")</f>
        <v/>
      </c>
      <c r="BB29" s="24" t="str">
        <f t="shared" ref="BB29" si="9">IF(OR($AC$7="認可保育所",$AC$7="小規模保育事業A型",$AC$7="小規模保育事業B型",$AC$7="小規模保育事業C型",$AC$7="家庭的保育事業",$AC$7="事業所内保育事業"),IF(OR(J29="保育士",J29="保健師・助産師・看護師・准看護師"),AG29,""),IF(OR($AC$7="認定こども園（幼保連携型）",$AC$7="認定こども園（幼稚園型）",$AC$7="認定こども園（保育所型）"),IF(OR(J29="保育教諭",J29="保健師・助産師・看護師・准看護師"),AG29,""),IF($AC$7="幼稚園",IF(OR(J29="教諭",J29="保健師・助産師・看護師・准看護師"),AG29,""),"")))</f>
        <v/>
      </c>
      <c r="BD29" s="25">
        <v>0</v>
      </c>
      <c r="BE29" s="26">
        <v>2</v>
      </c>
    </row>
    <row r="30" spans="1:57" ht="25.5" customHeight="1" x14ac:dyDescent="0.4">
      <c r="A30" s="150"/>
      <c r="B30" s="152">
        <v>3</v>
      </c>
      <c r="C30" s="277" t="str">
        <f>IF(ROW()-27&lt;=MAX(①職員名簿!$AB$11:$AB$110),IF(INDEX(①職員名簿!G$11:G$110,MATCH(ROW()-27,①職員名簿!AB$11:AB$110,0))&lt;&gt;"",INDEX(①職員名簿!G$11:G$110,MATCH(ROW()-27,①職員名簿!AB$11:AB$110,0)),INDEX(①職員名簿!B$11:B$110,MATCH(ROW()-27,①職員名簿!$AB$11:$AB$110,0))),"")</f>
        <v/>
      </c>
      <c r="D30" s="278"/>
      <c r="E30" s="278"/>
      <c r="F30" s="278"/>
      <c r="G30" s="278"/>
      <c r="H30" s="278"/>
      <c r="I30" s="279"/>
      <c r="J30" s="280" t="str">
        <f>IF(ROW()-27&lt;=MAX(①職員名簿!$AB$11:$AB$110),IF(INDEX(①職員名簿!H$11:H$110,MATCH(ROW()-27,①職員名簿!AB$11:AB$110,0))&lt;&gt;"",INDEX(①職員名簿!H$11:H$110,MATCH(ROW()-27,①職員名簿!AB$11:AB$110,0)),INDEX(①職員名簿!C$11:C$110,MATCH(ROW()-27,①職員名簿!$AB$11:$AB$110,0))),"")</f>
        <v/>
      </c>
      <c r="K30" s="281"/>
      <c r="L30" s="281"/>
      <c r="M30" s="281"/>
      <c r="N30" s="281"/>
      <c r="O30" s="282"/>
      <c r="P30" s="283" t="str">
        <f>IF(ROW()-27&lt;=MAX(①職員名簿!$AB$11:$AB$110),INDEX(①職員名簿!D$11:D$110,MATCH(ROW()-27,①職員名簿!$AB$11:$AB$110,0)),"")</f>
        <v/>
      </c>
      <c r="Q30" s="284"/>
      <c r="R30" s="284"/>
      <c r="S30" s="284"/>
      <c r="T30" s="285"/>
      <c r="U30" s="286" t="str">
        <f t="shared" si="0"/>
        <v/>
      </c>
      <c r="V30" s="287"/>
      <c r="W30" s="74" t="s">
        <v>10</v>
      </c>
      <c r="X30" s="271" t="str">
        <f t="shared" si="1"/>
        <v/>
      </c>
      <c r="Y30" s="271"/>
      <c r="Z30" s="75" t="s">
        <v>26</v>
      </c>
      <c r="AA30" s="267" t="str">
        <f>IF(ROW()-27&lt;=MAX(①職員名簿!$AB$11:$AB$110),INDEX(①職員名簿!E$11:E$110,MATCH(ROW()-27,①職員名簿!$AB$11:$AB$110,0)),"")</f>
        <v/>
      </c>
      <c r="AB30" s="268"/>
      <c r="AC30" s="74" t="s">
        <v>10</v>
      </c>
      <c r="AD30" s="268" t="str">
        <f>IF(ROW()-27&lt;=MAX(①職員名簿!$AB$11:$AB$110),INDEX(①職員名簿!F$11:F$110,MATCH(ROW()-27,①職員名簿!$AB$11:$AB$110,0)),"")</f>
        <v/>
      </c>
      <c r="AE30" s="268"/>
      <c r="AF30" s="75" t="s">
        <v>26</v>
      </c>
      <c r="AG30" s="269" t="str">
        <f t="shared" si="2"/>
        <v/>
      </c>
      <c r="AH30" s="270"/>
      <c r="AI30" s="74" t="s">
        <v>10</v>
      </c>
      <c r="AJ30" s="271" t="str">
        <f t="shared" si="3"/>
        <v/>
      </c>
      <c r="AK30" s="271"/>
      <c r="AL30" s="75" t="s">
        <v>26</v>
      </c>
      <c r="AM3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0" s="93" t="str">
        <f>IF(ROW()-27&lt;=MAX(①職員名簿!$AB$11:$AB$110),IF(INDEX(①職員名簿!N$11:N$110,MATCH(ROW()-27,①職員名簿!$AB$11:$AB$110,0))&lt;&gt;"","〇",""),"")</f>
        <v/>
      </c>
      <c r="AO30" s="167"/>
      <c r="AP30" s="166"/>
      <c r="AW30" s="20" t="str">
        <f t="shared" ref="AW30:AW93" si="10">IF(P30="","",DATEDIF(P30,$AV$25,"Y")*12+DATEDIF(P30,$AV$25,"YM"))</f>
        <v/>
      </c>
      <c r="AX30" s="21" t="str">
        <f t="shared" ref="AX30:AX93" si="11">IF(P30="","",DATE(YEAR(P30),MONTH(P30)+AW30,DAY(P30)))</f>
        <v/>
      </c>
      <c r="AY30" s="22" t="str">
        <f t="shared" ref="AY30:AY93" si="12">IF(P30="","",IF(P30=DATE(YEAR($AV$25),MONTH($AV$25),DAY($AV$25)),0,IF($AV$25&gt;=AX30,AW30+1,AW30)))</f>
        <v/>
      </c>
      <c r="AZ30" s="6" t="str">
        <f t="shared" ref="AZ30:AZ93" si="13">IFERROR(QUOTIENT(((U30*12)+X30+(AA30*12)+AD30),12),"")</f>
        <v/>
      </c>
      <c r="BA30" s="23" t="str">
        <f t="shared" ref="BA30:BA93" si="14">IFERROR(MOD((X30+AD30),12),"")</f>
        <v/>
      </c>
      <c r="BB30" s="24" t="str">
        <f t="shared" ref="BB30:BB93" si="15">IF(OR($AC$7="認可保育所",$AC$7="小規模保育事業A型",$AC$7="小規模保育事業B型",$AC$7="小規模保育事業C型",$AC$7="家庭的保育事業",$AC$7="事業所内保育事業"),IF(OR(J30="保育士",J30="保健師・助産師・看護師・准看護師"),AG30,""),IF(OR($AC$7="認定こども園（幼保連携型）",$AC$7="認定こども園（幼稚園型）",$AC$7="認定こども園（保育所型）"),IF(OR(J30="保育教諭",J30="保健師・助産師・看護師・准看護師"),AG30,""),IF($AC$7="幼稚園",IF(OR(J30="教諭",J30="保健師・助産師・看護師・准看護師"),AG30,""),"")))</f>
        <v/>
      </c>
      <c r="BD30" s="25"/>
      <c r="BE30" s="26"/>
    </row>
    <row r="31" spans="1:57" ht="25.5" customHeight="1" x14ac:dyDescent="0.4">
      <c r="A31" s="150"/>
      <c r="B31" s="152">
        <v>4</v>
      </c>
      <c r="C31" s="277" t="str">
        <f>IF(ROW()-27&lt;=MAX(①職員名簿!$AB$11:$AB$110),IF(INDEX(①職員名簿!G$11:G$110,MATCH(ROW()-27,①職員名簿!AB$11:AB$110,0))&lt;&gt;"",INDEX(①職員名簿!G$11:G$110,MATCH(ROW()-27,①職員名簿!AB$11:AB$110,0)),INDEX(①職員名簿!B$11:B$110,MATCH(ROW()-27,①職員名簿!$AB$11:$AB$110,0))),"")</f>
        <v/>
      </c>
      <c r="D31" s="278"/>
      <c r="E31" s="278"/>
      <c r="F31" s="278"/>
      <c r="G31" s="278"/>
      <c r="H31" s="278"/>
      <c r="I31" s="279"/>
      <c r="J31" s="280" t="str">
        <f>IF(ROW()-27&lt;=MAX(①職員名簿!$AB$11:$AB$110),IF(INDEX(①職員名簿!H$11:H$110,MATCH(ROW()-27,①職員名簿!AB$11:AB$110,0))&lt;&gt;"",INDEX(①職員名簿!H$11:H$110,MATCH(ROW()-27,①職員名簿!AB$11:AB$110,0)),INDEX(①職員名簿!C$11:C$110,MATCH(ROW()-27,①職員名簿!$AB$11:$AB$110,0))),"")</f>
        <v/>
      </c>
      <c r="K31" s="281"/>
      <c r="L31" s="281"/>
      <c r="M31" s="281"/>
      <c r="N31" s="281"/>
      <c r="O31" s="282"/>
      <c r="P31" s="283" t="str">
        <f>IF(ROW()-27&lt;=MAX(①職員名簿!$AB$11:$AB$110),INDEX(①職員名簿!D$11:D$110,MATCH(ROW()-27,①職員名簿!$AB$11:$AB$110,0)),"")</f>
        <v/>
      </c>
      <c r="Q31" s="284"/>
      <c r="R31" s="284"/>
      <c r="S31" s="284"/>
      <c r="T31" s="285"/>
      <c r="U31" s="286" t="str">
        <f t="shared" si="0"/>
        <v/>
      </c>
      <c r="V31" s="287"/>
      <c r="W31" s="74" t="s">
        <v>10</v>
      </c>
      <c r="X31" s="271" t="str">
        <f t="shared" si="1"/>
        <v/>
      </c>
      <c r="Y31" s="271"/>
      <c r="Z31" s="75" t="s">
        <v>26</v>
      </c>
      <c r="AA31" s="267" t="str">
        <f>IF(ROW()-27&lt;=MAX(①職員名簿!$AB$11:$AB$110),INDEX(①職員名簿!E$11:E$110,MATCH(ROW()-27,①職員名簿!$AB$11:$AB$110,0)),"")</f>
        <v/>
      </c>
      <c r="AB31" s="268"/>
      <c r="AC31" s="74" t="s">
        <v>10</v>
      </c>
      <c r="AD31" s="268" t="str">
        <f>IF(ROW()-27&lt;=MAX(①職員名簿!$AB$11:$AB$110),INDEX(①職員名簿!F$11:F$110,MATCH(ROW()-27,①職員名簿!$AB$11:$AB$110,0)),"")</f>
        <v/>
      </c>
      <c r="AE31" s="268"/>
      <c r="AF31" s="75" t="s">
        <v>26</v>
      </c>
      <c r="AG31" s="269" t="str">
        <f t="shared" si="2"/>
        <v/>
      </c>
      <c r="AH31" s="270"/>
      <c r="AI31" s="74" t="s">
        <v>10</v>
      </c>
      <c r="AJ31" s="271" t="str">
        <f t="shared" si="3"/>
        <v/>
      </c>
      <c r="AK31" s="271"/>
      <c r="AL31" s="75" t="s">
        <v>26</v>
      </c>
      <c r="AM3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1" s="93" t="str">
        <f>IF(ROW()-27&lt;=MAX(①職員名簿!$AB$11:$AB$110),IF(INDEX(①職員名簿!N$11:N$110,MATCH(ROW()-27,①職員名簿!$AB$11:$AB$110,0))&lt;&gt;"","〇",""),"")</f>
        <v/>
      </c>
      <c r="AO31" s="167"/>
      <c r="AP31" s="166"/>
      <c r="AW31" s="20" t="str">
        <f t="shared" si="10"/>
        <v/>
      </c>
      <c r="AX31" s="21" t="str">
        <f t="shared" si="11"/>
        <v/>
      </c>
      <c r="AY31" s="22" t="str">
        <f t="shared" si="12"/>
        <v/>
      </c>
      <c r="AZ31" s="6" t="str">
        <f t="shared" si="13"/>
        <v/>
      </c>
      <c r="BA31" s="23" t="str">
        <f t="shared" si="14"/>
        <v/>
      </c>
      <c r="BB31" s="24" t="str">
        <f t="shared" si="15"/>
        <v/>
      </c>
      <c r="BD31" s="25"/>
      <c r="BE31" s="26"/>
    </row>
    <row r="32" spans="1:57" ht="25.5" customHeight="1" x14ac:dyDescent="0.4">
      <c r="A32" s="150"/>
      <c r="B32" s="152">
        <v>5</v>
      </c>
      <c r="C32" s="277" t="str">
        <f>IF(ROW()-27&lt;=MAX(①職員名簿!$AB$11:$AB$110),IF(INDEX(①職員名簿!G$11:G$110,MATCH(ROW()-27,①職員名簿!AB$11:AB$110,0))&lt;&gt;"",INDEX(①職員名簿!G$11:G$110,MATCH(ROW()-27,①職員名簿!AB$11:AB$110,0)),INDEX(①職員名簿!B$11:B$110,MATCH(ROW()-27,①職員名簿!$AB$11:$AB$110,0))),"")</f>
        <v/>
      </c>
      <c r="D32" s="278"/>
      <c r="E32" s="278"/>
      <c r="F32" s="278"/>
      <c r="G32" s="278"/>
      <c r="H32" s="278"/>
      <c r="I32" s="279"/>
      <c r="J32" s="280" t="str">
        <f>IF(ROW()-27&lt;=MAX(①職員名簿!$AB$11:$AB$110),IF(INDEX(①職員名簿!H$11:H$110,MATCH(ROW()-27,①職員名簿!AB$11:AB$110,0))&lt;&gt;"",INDEX(①職員名簿!H$11:H$110,MATCH(ROW()-27,①職員名簿!AB$11:AB$110,0)),INDEX(①職員名簿!C$11:C$110,MATCH(ROW()-27,①職員名簿!$AB$11:$AB$110,0))),"")</f>
        <v/>
      </c>
      <c r="K32" s="281"/>
      <c r="L32" s="281"/>
      <c r="M32" s="281"/>
      <c r="N32" s="281"/>
      <c r="O32" s="282"/>
      <c r="P32" s="283" t="str">
        <f>IF(ROW()-27&lt;=MAX(①職員名簿!$AB$11:$AB$110),INDEX(①職員名簿!D$11:D$110,MATCH(ROW()-27,①職員名簿!$AB$11:$AB$110,0)),"")</f>
        <v/>
      </c>
      <c r="Q32" s="284"/>
      <c r="R32" s="284"/>
      <c r="S32" s="284"/>
      <c r="T32" s="285"/>
      <c r="U32" s="286" t="str">
        <f t="shared" si="0"/>
        <v/>
      </c>
      <c r="V32" s="287"/>
      <c r="W32" s="74" t="s">
        <v>10</v>
      </c>
      <c r="X32" s="271" t="str">
        <f t="shared" si="1"/>
        <v/>
      </c>
      <c r="Y32" s="271"/>
      <c r="Z32" s="75" t="s">
        <v>26</v>
      </c>
      <c r="AA32" s="267" t="str">
        <f>IF(ROW()-27&lt;=MAX(①職員名簿!$AB$11:$AB$110),INDEX(①職員名簿!E$11:E$110,MATCH(ROW()-27,①職員名簿!$AB$11:$AB$110,0)),"")</f>
        <v/>
      </c>
      <c r="AB32" s="268"/>
      <c r="AC32" s="74" t="s">
        <v>10</v>
      </c>
      <c r="AD32" s="268" t="str">
        <f>IF(ROW()-27&lt;=MAX(①職員名簿!$AB$11:$AB$110),INDEX(①職員名簿!F$11:F$110,MATCH(ROW()-27,①職員名簿!$AB$11:$AB$110,0)),"")</f>
        <v/>
      </c>
      <c r="AE32" s="268"/>
      <c r="AF32" s="75" t="s">
        <v>26</v>
      </c>
      <c r="AG32" s="269" t="str">
        <f t="shared" si="2"/>
        <v/>
      </c>
      <c r="AH32" s="270"/>
      <c r="AI32" s="74" t="s">
        <v>10</v>
      </c>
      <c r="AJ32" s="271" t="str">
        <f t="shared" si="3"/>
        <v/>
      </c>
      <c r="AK32" s="271"/>
      <c r="AL32" s="75" t="s">
        <v>26</v>
      </c>
      <c r="AM3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2" s="93" t="str">
        <f>IF(ROW()-27&lt;=MAX(①職員名簿!$AB$11:$AB$110),IF(INDEX(①職員名簿!N$11:N$110,MATCH(ROW()-27,①職員名簿!$AB$11:$AB$110,0))&lt;&gt;"","〇",""),"")</f>
        <v/>
      </c>
      <c r="AO32" s="167"/>
      <c r="AP32" s="166"/>
      <c r="AW32" s="20" t="str">
        <f t="shared" si="10"/>
        <v/>
      </c>
      <c r="AX32" s="21" t="str">
        <f t="shared" si="11"/>
        <v/>
      </c>
      <c r="AY32" s="22" t="str">
        <f t="shared" si="12"/>
        <v/>
      </c>
      <c r="AZ32" s="6" t="str">
        <f t="shared" si="13"/>
        <v/>
      </c>
      <c r="BA32" s="23" t="str">
        <f t="shared" si="14"/>
        <v/>
      </c>
      <c r="BB32" s="24" t="str">
        <f t="shared" si="15"/>
        <v/>
      </c>
      <c r="BD32" s="25"/>
      <c r="BE32" s="26"/>
    </row>
    <row r="33" spans="1:57" ht="25.5" customHeight="1" x14ac:dyDescent="0.4">
      <c r="A33" s="150"/>
      <c r="B33" s="152">
        <v>6</v>
      </c>
      <c r="C33" s="277" t="str">
        <f>IF(ROW()-27&lt;=MAX(①職員名簿!$AB$11:$AB$110),IF(INDEX(①職員名簿!G$11:G$110,MATCH(ROW()-27,①職員名簿!AB$11:AB$110,0))&lt;&gt;"",INDEX(①職員名簿!G$11:G$110,MATCH(ROW()-27,①職員名簿!AB$11:AB$110,0)),INDEX(①職員名簿!B$11:B$110,MATCH(ROW()-27,①職員名簿!$AB$11:$AB$110,0))),"")</f>
        <v/>
      </c>
      <c r="D33" s="278"/>
      <c r="E33" s="278"/>
      <c r="F33" s="278"/>
      <c r="G33" s="278"/>
      <c r="H33" s="278"/>
      <c r="I33" s="279"/>
      <c r="J33" s="280" t="str">
        <f>IF(ROW()-27&lt;=MAX(①職員名簿!$AB$11:$AB$110),IF(INDEX(①職員名簿!H$11:H$110,MATCH(ROW()-27,①職員名簿!AB$11:AB$110,0))&lt;&gt;"",INDEX(①職員名簿!H$11:H$110,MATCH(ROW()-27,①職員名簿!AB$11:AB$110,0)),INDEX(①職員名簿!C$11:C$110,MATCH(ROW()-27,①職員名簿!$AB$11:$AB$110,0))),"")</f>
        <v/>
      </c>
      <c r="K33" s="281"/>
      <c r="L33" s="281"/>
      <c r="M33" s="281"/>
      <c r="N33" s="281"/>
      <c r="O33" s="282"/>
      <c r="P33" s="283" t="str">
        <f>IF(ROW()-27&lt;=MAX(①職員名簿!$AB$11:$AB$110),INDEX(①職員名簿!D$11:D$110,MATCH(ROW()-27,①職員名簿!$AB$11:$AB$110,0)),"")</f>
        <v/>
      </c>
      <c r="Q33" s="284"/>
      <c r="R33" s="284"/>
      <c r="S33" s="284"/>
      <c r="T33" s="285"/>
      <c r="U33" s="286" t="str">
        <f t="shared" si="0"/>
        <v/>
      </c>
      <c r="V33" s="287"/>
      <c r="W33" s="74" t="s">
        <v>10</v>
      </c>
      <c r="X33" s="271" t="str">
        <f t="shared" si="1"/>
        <v/>
      </c>
      <c r="Y33" s="271"/>
      <c r="Z33" s="75" t="s">
        <v>26</v>
      </c>
      <c r="AA33" s="267" t="str">
        <f>IF(ROW()-27&lt;=MAX(①職員名簿!$AB$11:$AB$110),INDEX(①職員名簿!E$11:E$110,MATCH(ROW()-27,①職員名簿!$AB$11:$AB$110,0)),"")</f>
        <v/>
      </c>
      <c r="AB33" s="268"/>
      <c r="AC33" s="74" t="s">
        <v>10</v>
      </c>
      <c r="AD33" s="268" t="str">
        <f>IF(ROW()-27&lt;=MAX(①職員名簿!$AB$11:$AB$110),INDEX(①職員名簿!F$11:F$110,MATCH(ROW()-27,①職員名簿!$AB$11:$AB$110,0)),"")</f>
        <v/>
      </c>
      <c r="AE33" s="268"/>
      <c r="AF33" s="75" t="s">
        <v>26</v>
      </c>
      <c r="AG33" s="269" t="str">
        <f t="shared" si="2"/>
        <v/>
      </c>
      <c r="AH33" s="270"/>
      <c r="AI33" s="74" t="s">
        <v>10</v>
      </c>
      <c r="AJ33" s="271" t="str">
        <f t="shared" si="3"/>
        <v/>
      </c>
      <c r="AK33" s="271"/>
      <c r="AL33" s="75" t="s">
        <v>26</v>
      </c>
      <c r="AM3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3" s="93" t="str">
        <f>IF(ROW()-27&lt;=MAX(①職員名簿!$AB$11:$AB$110),IF(INDEX(①職員名簿!N$11:N$110,MATCH(ROW()-27,①職員名簿!$AB$11:$AB$110,0))&lt;&gt;"","〇",""),"")</f>
        <v/>
      </c>
      <c r="AO33" s="167"/>
      <c r="AP33" s="166"/>
      <c r="AW33" s="20" t="str">
        <f t="shared" si="10"/>
        <v/>
      </c>
      <c r="AX33" s="21" t="str">
        <f t="shared" si="11"/>
        <v/>
      </c>
      <c r="AY33" s="22" t="str">
        <f t="shared" si="12"/>
        <v/>
      </c>
      <c r="AZ33" s="6" t="str">
        <f t="shared" si="13"/>
        <v/>
      </c>
      <c r="BA33" s="23" t="str">
        <f t="shared" si="14"/>
        <v/>
      </c>
      <c r="BB33" s="24" t="str">
        <f t="shared" si="15"/>
        <v/>
      </c>
      <c r="BD33" s="25"/>
      <c r="BE33" s="26"/>
    </row>
    <row r="34" spans="1:57" ht="25.5" customHeight="1" x14ac:dyDescent="0.4">
      <c r="A34" s="150"/>
      <c r="B34" s="152">
        <v>7</v>
      </c>
      <c r="C34" s="277" t="str">
        <f>IF(ROW()-27&lt;=MAX(①職員名簿!$AB$11:$AB$110),IF(INDEX(①職員名簿!G$11:G$110,MATCH(ROW()-27,①職員名簿!AB$11:AB$110,0))&lt;&gt;"",INDEX(①職員名簿!G$11:G$110,MATCH(ROW()-27,①職員名簿!AB$11:AB$110,0)),INDEX(①職員名簿!B$11:B$110,MATCH(ROW()-27,①職員名簿!$AB$11:$AB$110,0))),"")</f>
        <v/>
      </c>
      <c r="D34" s="278"/>
      <c r="E34" s="278"/>
      <c r="F34" s="278"/>
      <c r="G34" s="278"/>
      <c r="H34" s="278"/>
      <c r="I34" s="279"/>
      <c r="J34" s="280" t="str">
        <f>IF(ROW()-27&lt;=MAX(①職員名簿!$AB$11:$AB$110),IF(INDEX(①職員名簿!H$11:H$110,MATCH(ROW()-27,①職員名簿!AB$11:AB$110,0))&lt;&gt;"",INDEX(①職員名簿!H$11:H$110,MATCH(ROW()-27,①職員名簿!AB$11:AB$110,0)),INDEX(①職員名簿!C$11:C$110,MATCH(ROW()-27,①職員名簿!$AB$11:$AB$110,0))),"")</f>
        <v/>
      </c>
      <c r="K34" s="281"/>
      <c r="L34" s="281"/>
      <c r="M34" s="281"/>
      <c r="N34" s="281"/>
      <c r="O34" s="282"/>
      <c r="P34" s="283" t="str">
        <f>IF(ROW()-27&lt;=MAX(①職員名簿!$AB$11:$AB$110),INDEX(①職員名簿!D$11:D$110,MATCH(ROW()-27,①職員名簿!$AB$11:$AB$110,0)),"")</f>
        <v/>
      </c>
      <c r="Q34" s="284"/>
      <c r="R34" s="284"/>
      <c r="S34" s="284"/>
      <c r="T34" s="285"/>
      <c r="U34" s="286" t="str">
        <f t="shared" si="0"/>
        <v/>
      </c>
      <c r="V34" s="287"/>
      <c r="W34" s="74" t="s">
        <v>10</v>
      </c>
      <c r="X34" s="271" t="str">
        <f t="shared" si="1"/>
        <v/>
      </c>
      <c r="Y34" s="271"/>
      <c r="Z34" s="75" t="s">
        <v>26</v>
      </c>
      <c r="AA34" s="267" t="str">
        <f>IF(ROW()-27&lt;=MAX(①職員名簿!$AB$11:$AB$110),INDEX(①職員名簿!E$11:E$110,MATCH(ROW()-27,①職員名簿!$AB$11:$AB$110,0)),"")</f>
        <v/>
      </c>
      <c r="AB34" s="268"/>
      <c r="AC34" s="74" t="s">
        <v>10</v>
      </c>
      <c r="AD34" s="268" t="str">
        <f>IF(ROW()-27&lt;=MAX(①職員名簿!$AB$11:$AB$110),INDEX(①職員名簿!F$11:F$110,MATCH(ROW()-27,①職員名簿!$AB$11:$AB$110,0)),"")</f>
        <v/>
      </c>
      <c r="AE34" s="268"/>
      <c r="AF34" s="75" t="s">
        <v>26</v>
      </c>
      <c r="AG34" s="269" t="str">
        <f t="shared" si="2"/>
        <v/>
      </c>
      <c r="AH34" s="270"/>
      <c r="AI34" s="74" t="s">
        <v>10</v>
      </c>
      <c r="AJ34" s="271" t="str">
        <f t="shared" si="3"/>
        <v/>
      </c>
      <c r="AK34" s="271"/>
      <c r="AL34" s="75" t="s">
        <v>26</v>
      </c>
      <c r="AM3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4" s="93" t="str">
        <f>IF(ROW()-27&lt;=MAX(①職員名簿!$AB$11:$AB$110),IF(INDEX(①職員名簿!N$11:N$110,MATCH(ROW()-27,①職員名簿!$AB$11:$AB$110,0))&lt;&gt;"","〇",""),"")</f>
        <v/>
      </c>
      <c r="AO34" s="167"/>
      <c r="AP34" s="166"/>
      <c r="AW34" s="20" t="str">
        <f t="shared" si="10"/>
        <v/>
      </c>
      <c r="AX34" s="21" t="str">
        <f t="shared" si="11"/>
        <v/>
      </c>
      <c r="AY34" s="22" t="str">
        <f t="shared" si="12"/>
        <v/>
      </c>
      <c r="AZ34" s="6" t="str">
        <f t="shared" si="13"/>
        <v/>
      </c>
      <c r="BA34" s="23" t="str">
        <f t="shared" si="14"/>
        <v/>
      </c>
      <c r="BB34" s="24" t="str">
        <f t="shared" si="15"/>
        <v/>
      </c>
      <c r="BD34" s="18">
        <v>1</v>
      </c>
      <c r="BE34" s="26">
        <v>3</v>
      </c>
    </row>
    <row r="35" spans="1:57" ht="25.5" customHeight="1" x14ac:dyDescent="0.4">
      <c r="A35" s="150"/>
      <c r="B35" s="152">
        <v>8</v>
      </c>
      <c r="C35" s="277" t="str">
        <f>IF(ROW()-27&lt;=MAX(①職員名簿!$AB$11:$AB$110),IF(INDEX(①職員名簿!G$11:G$110,MATCH(ROW()-27,①職員名簿!AB$11:AB$110,0))&lt;&gt;"",INDEX(①職員名簿!G$11:G$110,MATCH(ROW()-27,①職員名簿!AB$11:AB$110,0)),INDEX(①職員名簿!B$11:B$110,MATCH(ROW()-27,①職員名簿!$AB$11:$AB$110,0))),"")</f>
        <v/>
      </c>
      <c r="D35" s="278"/>
      <c r="E35" s="278"/>
      <c r="F35" s="278"/>
      <c r="G35" s="278"/>
      <c r="H35" s="278"/>
      <c r="I35" s="279"/>
      <c r="J35" s="280" t="str">
        <f>IF(ROW()-27&lt;=MAX(①職員名簿!$AB$11:$AB$110),IF(INDEX(①職員名簿!H$11:H$110,MATCH(ROW()-27,①職員名簿!AB$11:AB$110,0))&lt;&gt;"",INDEX(①職員名簿!H$11:H$110,MATCH(ROW()-27,①職員名簿!AB$11:AB$110,0)),INDEX(①職員名簿!C$11:C$110,MATCH(ROW()-27,①職員名簿!$AB$11:$AB$110,0))),"")</f>
        <v/>
      </c>
      <c r="K35" s="281"/>
      <c r="L35" s="281"/>
      <c r="M35" s="281"/>
      <c r="N35" s="281"/>
      <c r="O35" s="282"/>
      <c r="P35" s="283" t="str">
        <f>IF(ROW()-27&lt;=MAX(①職員名簿!$AB$11:$AB$110),INDEX(①職員名簿!D$11:D$110,MATCH(ROW()-27,①職員名簿!$AB$11:$AB$110,0)),"")</f>
        <v/>
      </c>
      <c r="Q35" s="284"/>
      <c r="R35" s="284"/>
      <c r="S35" s="284"/>
      <c r="T35" s="285"/>
      <c r="U35" s="286" t="str">
        <f t="shared" si="0"/>
        <v/>
      </c>
      <c r="V35" s="287"/>
      <c r="W35" s="74" t="s">
        <v>10</v>
      </c>
      <c r="X35" s="271" t="str">
        <f t="shared" si="1"/>
        <v/>
      </c>
      <c r="Y35" s="271"/>
      <c r="Z35" s="75" t="s">
        <v>26</v>
      </c>
      <c r="AA35" s="267" t="str">
        <f>IF(ROW()-27&lt;=MAX(①職員名簿!$AB$11:$AB$110),INDEX(①職員名簿!E$11:E$110,MATCH(ROW()-27,①職員名簿!$AB$11:$AB$110,0)),"")</f>
        <v/>
      </c>
      <c r="AB35" s="268"/>
      <c r="AC35" s="74" t="s">
        <v>10</v>
      </c>
      <c r="AD35" s="268" t="str">
        <f>IF(ROW()-27&lt;=MAX(①職員名簿!$AB$11:$AB$110),INDEX(①職員名簿!F$11:F$110,MATCH(ROW()-27,①職員名簿!$AB$11:$AB$110,0)),"")</f>
        <v/>
      </c>
      <c r="AE35" s="268"/>
      <c r="AF35" s="75" t="s">
        <v>26</v>
      </c>
      <c r="AG35" s="269" t="str">
        <f t="shared" si="2"/>
        <v/>
      </c>
      <c r="AH35" s="270"/>
      <c r="AI35" s="74" t="s">
        <v>10</v>
      </c>
      <c r="AJ35" s="271" t="str">
        <f t="shared" si="3"/>
        <v/>
      </c>
      <c r="AK35" s="271"/>
      <c r="AL35" s="75" t="s">
        <v>26</v>
      </c>
      <c r="AM3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5" s="93" t="str">
        <f>IF(ROW()-27&lt;=MAX(①職員名簿!$AB$11:$AB$110),IF(INDEX(①職員名簿!N$11:N$110,MATCH(ROW()-27,①職員名簿!$AB$11:$AB$110,0))&lt;&gt;"","〇",""),"")</f>
        <v/>
      </c>
      <c r="AO35" s="167"/>
      <c r="AP35" s="166"/>
      <c r="AW35" s="20" t="str">
        <f t="shared" si="10"/>
        <v/>
      </c>
      <c r="AX35" s="21" t="str">
        <f t="shared" si="11"/>
        <v/>
      </c>
      <c r="AY35" s="22" t="str">
        <f t="shared" si="12"/>
        <v/>
      </c>
      <c r="AZ35" s="6" t="str">
        <f t="shared" si="13"/>
        <v/>
      </c>
      <c r="BA35" s="23" t="str">
        <f t="shared" si="14"/>
        <v/>
      </c>
      <c r="BB35" s="24" t="str">
        <f t="shared" si="15"/>
        <v/>
      </c>
      <c r="BD35" s="18">
        <v>2</v>
      </c>
      <c r="BE35" s="26">
        <v>4</v>
      </c>
    </row>
    <row r="36" spans="1:57" ht="28.5" customHeight="1" x14ac:dyDescent="0.4">
      <c r="A36" s="150"/>
      <c r="B36" s="152">
        <v>9</v>
      </c>
      <c r="C36" s="277" t="str">
        <f>IF(ROW()-27&lt;=MAX(①職員名簿!$AB$11:$AB$110),IF(INDEX(①職員名簿!G$11:G$110,MATCH(ROW()-27,①職員名簿!AB$11:AB$110,0))&lt;&gt;"",INDEX(①職員名簿!G$11:G$110,MATCH(ROW()-27,①職員名簿!AB$11:AB$110,0)),INDEX(①職員名簿!B$11:B$110,MATCH(ROW()-27,①職員名簿!$AB$11:$AB$110,0))),"")</f>
        <v/>
      </c>
      <c r="D36" s="278"/>
      <c r="E36" s="278"/>
      <c r="F36" s="278"/>
      <c r="G36" s="278"/>
      <c r="H36" s="278"/>
      <c r="I36" s="279"/>
      <c r="J36" s="280" t="str">
        <f>IF(ROW()-27&lt;=MAX(①職員名簿!$AB$11:$AB$110),IF(INDEX(①職員名簿!H$11:H$110,MATCH(ROW()-27,①職員名簿!AB$11:AB$110,0))&lt;&gt;"",INDEX(①職員名簿!H$11:H$110,MATCH(ROW()-27,①職員名簿!AB$11:AB$110,0)),INDEX(①職員名簿!C$11:C$110,MATCH(ROW()-27,①職員名簿!$AB$11:$AB$110,0))),"")</f>
        <v/>
      </c>
      <c r="K36" s="281"/>
      <c r="L36" s="281"/>
      <c r="M36" s="281"/>
      <c r="N36" s="281"/>
      <c r="O36" s="282"/>
      <c r="P36" s="283" t="str">
        <f>IF(ROW()-27&lt;=MAX(①職員名簿!$AB$11:$AB$110),INDEX(①職員名簿!D$11:D$110,MATCH(ROW()-27,①職員名簿!$AB$11:$AB$110,0)),"")</f>
        <v/>
      </c>
      <c r="Q36" s="284"/>
      <c r="R36" s="284"/>
      <c r="S36" s="284"/>
      <c r="T36" s="285"/>
      <c r="U36" s="286" t="str">
        <f t="shared" si="0"/>
        <v/>
      </c>
      <c r="V36" s="287"/>
      <c r="W36" s="74" t="s">
        <v>10</v>
      </c>
      <c r="X36" s="271" t="str">
        <f t="shared" si="1"/>
        <v/>
      </c>
      <c r="Y36" s="271"/>
      <c r="Z36" s="75" t="s">
        <v>26</v>
      </c>
      <c r="AA36" s="267" t="str">
        <f>IF(ROW()-27&lt;=MAX(①職員名簿!$AB$11:$AB$110),INDEX(①職員名簿!E$11:E$110,MATCH(ROW()-27,①職員名簿!$AB$11:$AB$110,0)),"")</f>
        <v/>
      </c>
      <c r="AB36" s="268"/>
      <c r="AC36" s="74" t="s">
        <v>10</v>
      </c>
      <c r="AD36" s="268" t="str">
        <f>IF(ROW()-27&lt;=MAX(①職員名簿!$AB$11:$AB$110),INDEX(①職員名簿!F$11:F$110,MATCH(ROW()-27,①職員名簿!$AB$11:$AB$110,0)),"")</f>
        <v/>
      </c>
      <c r="AE36" s="268"/>
      <c r="AF36" s="75" t="s">
        <v>26</v>
      </c>
      <c r="AG36" s="269" t="str">
        <f t="shared" si="2"/>
        <v/>
      </c>
      <c r="AH36" s="270"/>
      <c r="AI36" s="74" t="s">
        <v>10</v>
      </c>
      <c r="AJ36" s="271" t="str">
        <f t="shared" si="3"/>
        <v/>
      </c>
      <c r="AK36" s="271"/>
      <c r="AL36" s="75" t="s">
        <v>26</v>
      </c>
      <c r="AM3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6" s="93" t="str">
        <f>IF(ROW()-27&lt;=MAX(①職員名簿!$AB$11:$AB$110),IF(INDEX(①職員名簿!N$11:N$110,MATCH(ROW()-27,①職員名簿!$AB$11:$AB$110,0))&lt;&gt;"","〇",""),"")</f>
        <v/>
      </c>
      <c r="AO36" s="167"/>
      <c r="AP36" s="166"/>
      <c r="AW36" s="20" t="str">
        <f t="shared" si="10"/>
        <v/>
      </c>
      <c r="AX36" s="21" t="str">
        <f t="shared" si="11"/>
        <v/>
      </c>
      <c r="AY36" s="22" t="str">
        <f t="shared" si="12"/>
        <v/>
      </c>
      <c r="AZ36" s="6" t="str">
        <f t="shared" si="13"/>
        <v/>
      </c>
      <c r="BA36" s="23" t="str">
        <f t="shared" si="14"/>
        <v/>
      </c>
      <c r="BB36" s="24" t="str">
        <f t="shared" si="15"/>
        <v/>
      </c>
      <c r="BD36" s="18">
        <v>3</v>
      </c>
      <c r="BE36" s="26">
        <v>5</v>
      </c>
    </row>
    <row r="37" spans="1:57" ht="28.5" customHeight="1" x14ac:dyDescent="0.4">
      <c r="A37" s="150"/>
      <c r="B37" s="152">
        <v>10</v>
      </c>
      <c r="C37" s="277" t="str">
        <f>IF(ROW()-27&lt;=MAX(①職員名簿!$AB$11:$AB$110),IF(INDEX(①職員名簿!G$11:G$110,MATCH(ROW()-27,①職員名簿!AB$11:AB$110,0))&lt;&gt;"",INDEX(①職員名簿!G$11:G$110,MATCH(ROW()-27,①職員名簿!AB$11:AB$110,0)),INDEX(①職員名簿!B$11:B$110,MATCH(ROW()-27,①職員名簿!$AB$11:$AB$110,0))),"")</f>
        <v/>
      </c>
      <c r="D37" s="278"/>
      <c r="E37" s="278"/>
      <c r="F37" s="278"/>
      <c r="G37" s="278"/>
      <c r="H37" s="278"/>
      <c r="I37" s="279"/>
      <c r="J37" s="280" t="str">
        <f>IF(ROW()-27&lt;=MAX(①職員名簿!$AB$11:$AB$110),IF(INDEX(①職員名簿!H$11:H$110,MATCH(ROW()-27,①職員名簿!AB$11:AB$110,0))&lt;&gt;"",INDEX(①職員名簿!H$11:H$110,MATCH(ROW()-27,①職員名簿!AB$11:AB$110,0)),INDEX(①職員名簿!C$11:C$110,MATCH(ROW()-27,①職員名簿!$AB$11:$AB$110,0))),"")</f>
        <v/>
      </c>
      <c r="K37" s="281"/>
      <c r="L37" s="281"/>
      <c r="M37" s="281"/>
      <c r="N37" s="281"/>
      <c r="O37" s="282"/>
      <c r="P37" s="283" t="str">
        <f>IF(ROW()-27&lt;=MAX(①職員名簿!$AB$11:$AB$110),INDEX(①職員名簿!D$11:D$110,MATCH(ROW()-27,①職員名簿!$AB$11:$AB$110,0)),"")</f>
        <v/>
      </c>
      <c r="Q37" s="284"/>
      <c r="R37" s="284"/>
      <c r="S37" s="284"/>
      <c r="T37" s="285"/>
      <c r="U37" s="286" t="str">
        <f t="shared" si="0"/>
        <v/>
      </c>
      <c r="V37" s="287"/>
      <c r="W37" s="74" t="s">
        <v>10</v>
      </c>
      <c r="X37" s="271" t="str">
        <f t="shared" si="1"/>
        <v/>
      </c>
      <c r="Y37" s="271"/>
      <c r="Z37" s="75" t="s">
        <v>26</v>
      </c>
      <c r="AA37" s="267" t="str">
        <f>IF(ROW()-27&lt;=MAX(①職員名簿!$AB$11:$AB$110),INDEX(①職員名簿!E$11:E$110,MATCH(ROW()-27,①職員名簿!$AB$11:$AB$110,0)),"")</f>
        <v/>
      </c>
      <c r="AB37" s="268"/>
      <c r="AC37" s="74" t="s">
        <v>10</v>
      </c>
      <c r="AD37" s="268" t="str">
        <f>IF(ROW()-27&lt;=MAX(①職員名簿!$AB$11:$AB$110),INDEX(①職員名簿!F$11:F$110,MATCH(ROW()-27,①職員名簿!$AB$11:$AB$110,0)),"")</f>
        <v/>
      </c>
      <c r="AE37" s="268"/>
      <c r="AF37" s="75" t="s">
        <v>26</v>
      </c>
      <c r="AG37" s="269" t="str">
        <f t="shared" si="2"/>
        <v/>
      </c>
      <c r="AH37" s="270"/>
      <c r="AI37" s="74" t="s">
        <v>10</v>
      </c>
      <c r="AJ37" s="271" t="str">
        <f t="shared" si="3"/>
        <v/>
      </c>
      <c r="AK37" s="271"/>
      <c r="AL37" s="75" t="s">
        <v>26</v>
      </c>
      <c r="AM3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7" s="93" t="str">
        <f>IF(ROW()-27&lt;=MAX(①職員名簿!$AB$11:$AB$110),IF(INDEX(①職員名簿!N$11:N$110,MATCH(ROW()-27,①職員名簿!$AB$11:$AB$110,0))&lt;&gt;"","〇",""),"")</f>
        <v/>
      </c>
      <c r="AO37" s="167"/>
      <c r="AP37" s="166"/>
      <c r="AW37" s="20" t="str">
        <f t="shared" si="10"/>
        <v/>
      </c>
      <c r="AX37" s="21" t="str">
        <f t="shared" si="11"/>
        <v/>
      </c>
      <c r="AY37" s="22" t="str">
        <f t="shared" si="12"/>
        <v/>
      </c>
      <c r="AZ37" s="6" t="str">
        <f t="shared" si="13"/>
        <v/>
      </c>
      <c r="BA37" s="23" t="str">
        <f t="shared" si="14"/>
        <v/>
      </c>
      <c r="BB37" s="24" t="str">
        <f t="shared" si="15"/>
        <v/>
      </c>
      <c r="BD37" s="18">
        <v>4</v>
      </c>
      <c r="BE37" s="26">
        <v>6</v>
      </c>
    </row>
    <row r="38" spans="1:57" ht="28.5" customHeight="1" x14ac:dyDescent="0.4">
      <c r="A38" s="150"/>
      <c r="B38" s="152">
        <v>11</v>
      </c>
      <c r="C38" s="277" t="str">
        <f>IF(ROW()-27&lt;=MAX(①職員名簿!$AB$11:$AB$110),IF(INDEX(①職員名簿!G$11:G$110,MATCH(ROW()-27,①職員名簿!AB$11:AB$110,0))&lt;&gt;"",INDEX(①職員名簿!G$11:G$110,MATCH(ROW()-27,①職員名簿!AB$11:AB$110,0)),INDEX(①職員名簿!B$11:B$110,MATCH(ROW()-27,①職員名簿!$AB$11:$AB$110,0))),"")</f>
        <v/>
      </c>
      <c r="D38" s="278"/>
      <c r="E38" s="278"/>
      <c r="F38" s="278"/>
      <c r="G38" s="278"/>
      <c r="H38" s="278"/>
      <c r="I38" s="279"/>
      <c r="J38" s="280" t="str">
        <f>IF(ROW()-27&lt;=MAX(①職員名簿!$AB$11:$AB$110),IF(INDEX(①職員名簿!H$11:H$110,MATCH(ROW()-27,①職員名簿!AB$11:AB$110,0))&lt;&gt;"",INDEX(①職員名簿!H$11:H$110,MATCH(ROW()-27,①職員名簿!AB$11:AB$110,0)),INDEX(①職員名簿!C$11:C$110,MATCH(ROW()-27,①職員名簿!$AB$11:$AB$110,0))),"")</f>
        <v/>
      </c>
      <c r="K38" s="281"/>
      <c r="L38" s="281"/>
      <c r="M38" s="281"/>
      <c r="N38" s="281"/>
      <c r="O38" s="282"/>
      <c r="P38" s="283" t="str">
        <f>IF(ROW()-27&lt;=MAX(①職員名簿!$AB$11:$AB$110),INDEX(①職員名簿!D$11:D$110,MATCH(ROW()-27,①職員名簿!$AB$11:$AB$110,0)),"")</f>
        <v/>
      </c>
      <c r="Q38" s="284"/>
      <c r="R38" s="284"/>
      <c r="S38" s="284"/>
      <c r="T38" s="285"/>
      <c r="U38" s="286" t="str">
        <f t="shared" si="0"/>
        <v/>
      </c>
      <c r="V38" s="287"/>
      <c r="W38" s="74" t="s">
        <v>10</v>
      </c>
      <c r="X38" s="271" t="str">
        <f t="shared" si="1"/>
        <v/>
      </c>
      <c r="Y38" s="271"/>
      <c r="Z38" s="75" t="s">
        <v>26</v>
      </c>
      <c r="AA38" s="267" t="str">
        <f>IF(ROW()-27&lt;=MAX(①職員名簿!$AB$11:$AB$110),INDEX(①職員名簿!E$11:E$110,MATCH(ROW()-27,①職員名簿!$AB$11:$AB$110,0)),"")</f>
        <v/>
      </c>
      <c r="AB38" s="268"/>
      <c r="AC38" s="74" t="s">
        <v>10</v>
      </c>
      <c r="AD38" s="268" t="str">
        <f>IF(ROW()-27&lt;=MAX(①職員名簿!$AB$11:$AB$110),INDEX(①職員名簿!F$11:F$110,MATCH(ROW()-27,①職員名簿!$AB$11:$AB$110,0)),"")</f>
        <v/>
      </c>
      <c r="AE38" s="268"/>
      <c r="AF38" s="75" t="s">
        <v>26</v>
      </c>
      <c r="AG38" s="269" t="str">
        <f t="shared" si="2"/>
        <v/>
      </c>
      <c r="AH38" s="270"/>
      <c r="AI38" s="74" t="s">
        <v>10</v>
      </c>
      <c r="AJ38" s="271" t="str">
        <f t="shared" si="3"/>
        <v/>
      </c>
      <c r="AK38" s="271"/>
      <c r="AL38" s="75" t="s">
        <v>26</v>
      </c>
      <c r="AM3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8" s="93" t="str">
        <f>IF(ROW()-27&lt;=MAX(①職員名簿!$AB$11:$AB$110),IF(INDEX(①職員名簿!N$11:N$110,MATCH(ROW()-27,①職員名簿!$AB$11:$AB$110,0))&lt;&gt;"","〇",""),"")</f>
        <v/>
      </c>
      <c r="AO38" s="167"/>
      <c r="AP38" s="166"/>
      <c r="AW38" s="20" t="str">
        <f t="shared" si="10"/>
        <v/>
      </c>
      <c r="AX38" s="21" t="str">
        <f t="shared" si="11"/>
        <v/>
      </c>
      <c r="AY38" s="22" t="str">
        <f t="shared" si="12"/>
        <v/>
      </c>
      <c r="AZ38" s="6" t="str">
        <f t="shared" si="13"/>
        <v/>
      </c>
      <c r="BA38" s="23" t="str">
        <f t="shared" si="14"/>
        <v/>
      </c>
      <c r="BB38" s="24" t="str">
        <f t="shared" si="15"/>
        <v/>
      </c>
      <c r="BD38" s="18">
        <v>5</v>
      </c>
      <c r="BE38" s="26">
        <v>7</v>
      </c>
    </row>
    <row r="39" spans="1:57" ht="28.5" customHeight="1" x14ac:dyDescent="0.4">
      <c r="A39" s="150"/>
      <c r="B39" s="152">
        <v>12</v>
      </c>
      <c r="C39" s="277" t="str">
        <f>IF(ROW()-27&lt;=MAX(①職員名簿!$AB$11:$AB$110),IF(INDEX(①職員名簿!G$11:G$110,MATCH(ROW()-27,①職員名簿!AB$11:AB$110,0))&lt;&gt;"",INDEX(①職員名簿!G$11:G$110,MATCH(ROW()-27,①職員名簿!AB$11:AB$110,0)),INDEX(①職員名簿!B$11:B$110,MATCH(ROW()-27,①職員名簿!$AB$11:$AB$110,0))),"")</f>
        <v/>
      </c>
      <c r="D39" s="278"/>
      <c r="E39" s="278"/>
      <c r="F39" s="278"/>
      <c r="G39" s="278"/>
      <c r="H39" s="278"/>
      <c r="I39" s="279"/>
      <c r="J39" s="280" t="str">
        <f>IF(ROW()-27&lt;=MAX(①職員名簿!$AB$11:$AB$110),IF(INDEX(①職員名簿!H$11:H$110,MATCH(ROW()-27,①職員名簿!AB$11:AB$110,0))&lt;&gt;"",INDEX(①職員名簿!H$11:H$110,MATCH(ROW()-27,①職員名簿!AB$11:AB$110,0)),INDEX(①職員名簿!C$11:C$110,MATCH(ROW()-27,①職員名簿!$AB$11:$AB$110,0))),"")</f>
        <v/>
      </c>
      <c r="K39" s="281"/>
      <c r="L39" s="281"/>
      <c r="M39" s="281"/>
      <c r="N39" s="281"/>
      <c r="O39" s="282"/>
      <c r="P39" s="283" t="str">
        <f>IF(ROW()-27&lt;=MAX(①職員名簿!$AB$11:$AB$110),INDEX(①職員名簿!D$11:D$110,MATCH(ROW()-27,①職員名簿!$AB$11:$AB$110,0)),"")</f>
        <v/>
      </c>
      <c r="Q39" s="284"/>
      <c r="R39" s="284"/>
      <c r="S39" s="284"/>
      <c r="T39" s="285"/>
      <c r="U39" s="286" t="str">
        <f t="shared" si="0"/>
        <v/>
      </c>
      <c r="V39" s="287"/>
      <c r="W39" s="74" t="s">
        <v>10</v>
      </c>
      <c r="X39" s="271" t="str">
        <f t="shared" si="1"/>
        <v/>
      </c>
      <c r="Y39" s="271"/>
      <c r="Z39" s="75" t="s">
        <v>26</v>
      </c>
      <c r="AA39" s="267" t="str">
        <f>IF(ROW()-27&lt;=MAX(①職員名簿!$AB$11:$AB$110),INDEX(①職員名簿!E$11:E$110,MATCH(ROW()-27,①職員名簿!$AB$11:$AB$110,0)),"")</f>
        <v/>
      </c>
      <c r="AB39" s="268"/>
      <c r="AC39" s="74" t="s">
        <v>10</v>
      </c>
      <c r="AD39" s="268" t="str">
        <f>IF(ROW()-27&lt;=MAX(①職員名簿!$AB$11:$AB$110),INDEX(①職員名簿!F$11:F$110,MATCH(ROW()-27,①職員名簿!$AB$11:$AB$110,0)),"")</f>
        <v/>
      </c>
      <c r="AE39" s="268"/>
      <c r="AF39" s="75" t="s">
        <v>26</v>
      </c>
      <c r="AG39" s="269" t="str">
        <f t="shared" si="2"/>
        <v/>
      </c>
      <c r="AH39" s="270"/>
      <c r="AI39" s="74" t="s">
        <v>10</v>
      </c>
      <c r="AJ39" s="271" t="str">
        <f t="shared" si="3"/>
        <v/>
      </c>
      <c r="AK39" s="271"/>
      <c r="AL39" s="75" t="s">
        <v>26</v>
      </c>
      <c r="AM3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9" s="93" t="str">
        <f>IF(ROW()-27&lt;=MAX(①職員名簿!$AB$11:$AB$110),IF(INDEX(①職員名簿!N$11:N$110,MATCH(ROW()-27,①職員名簿!$AB$11:$AB$110,0))&lt;&gt;"","〇",""),"")</f>
        <v/>
      </c>
      <c r="AO39" s="167"/>
      <c r="AP39" s="166"/>
      <c r="AW39" s="20" t="str">
        <f t="shared" si="10"/>
        <v/>
      </c>
      <c r="AX39" s="21" t="str">
        <f t="shared" si="11"/>
        <v/>
      </c>
      <c r="AY39" s="22" t="str">
        <f t="shared" si="12"/>
        <v/>
      </c>
      <c r="AZ39" s="6" t="str">
        <f t="shared" si="13"/>
        <v/>
      </c>
      <c r="BA39" s="23" t="str">
        <f t="shared" si="14"/>
        <v/>
      </c>
      <c r="BB39" s="24" t="str">
        <f t="shared" si="15"/>
        <v/>
      </c>
      <c r="BD39" s="18">
        <v>6</v>
      </c>
      <c r="BE39" s="26">
        <v>8</v>
      </c>
    </row>
    <row r="40" spans="1:57" ht="28.5" customHeight="1" x14ac:dyDescent="0.4">
      <c r="A40" s="150"/>
      <c r="B40" s="152">
        <v>13</v>
      </c>
      <c r="C40" s="277" t="str">
        <f>IF(ROW()-27&lt;=MAX(①職員名簿!$AB$11:$AB$110),IF(INDEX(①職員名簿!G$11:G$110,MATCH(ROW()-27,①職員名簿!AB$11:AB$110,0))&lt;&gt;"",INDEX(①職員名簿!G$11:G$110,MATCH(ROW()-27,①職員名簿!AB$11:AB$110,0)),INDEX(①職員名簿!B$11:B$110,MATCH(ROW()-27,①職員名簿!$AB$11:$AB$110,0))),"")</f>
        <v/>
      </c>
      <c r="D40" s="278"/>
      <c r="E40" s="278"/>
      <c r="F40" s="278"/>
      <c r="G40" s="278"/>
      <c r="H40" s="278"/>
      <c r="I40" s="279"/>
      <c r="J40" s="280" t="str">
        <f>IF(ROW()-27&lt;=MAX(①職員名簿!$AB$11:$AB$110),IF(INDEX(①職員名簿!H$11:H$110,MATCH(ROW()-27,①職員名簿!AB$11:AB$110,0))&lt;&gt;"",INDEX(①職員名簿!H$11:H$110,MATCH(ROW()-27,①職員名簿!AB$11:AB$110,0)),INDEX(①職員名簿!C$11:C$110,MATCH(ROW()-27,①職員名簿!$AB$11:$AB$110,0))),"")</f>
        <v/>
      </c>
      <c r="K40" s="281"/>
      <c r="L40" s="281"/>
      <c r="M40" s="281"/>
      <c r="N40" s="281"/>
      <c r="O40" s="282"/>
      <c r="P40" s="283" t="str">
        <f>IF(ROW()-27&lt;=MAX(①職員名簿!$AB$11:$AB$110),INDEX(①職員名簿!D$11:D$110,MATCH(ROW()-27,①職員名簿!$AB$11:$AB$110,0)),"")</f>
        <v/>
      </c>
      <c r="Q40" s="284"/>
      <c r="R40" s="284"/>
      <c r="S40" s="284"/>
      <c r="T40" s="285"/>
      <c r="U40" s="286" t="str">
        <f t="shared" si="0"/>
        <v/>
      </c>
      <c r="V40" s="287"/>
      <c r="W40" s="74" t="s">
        <v>10</v>
      </c>
      <c r="X40" s="271" t="str">
        <f t="shared" si="1"/>
        <v/>
      </c>
      <c r="Y40" s="271"/>
      <c r="Z40" s="75" t="s">
        <v>26</v>
      </c>
      <c r="AA40" s="267" t="str">
        <f>IF(ROW()-27&lt;=MAX(①職員名簿!$AB$11:$AB$110),INDEX(①職員名簿!E$11:E$110,MATCH(ROW()-27,①職員名簿!$AB$11:$AB$110,0)),"")</f>
        <v/>
      </c>
      <c r="AB40" s="268"/>
      <c r="AC40" s="74" t="s">
        <v>10</v>
      </c>
      <c r="AD40" s="268" t="str">
        <f>IF(ROW()-27&lt;=MAX(①職員名簿!$AB$11:$AB$110),INDEX(①職員名簿!F$11:F$110,MATCH(ROW()-27,①職員名簿!$AB$11:$AB$110,0)),"")</f>
        <v/>
      </c>
      <c r="AE40" s="268"/>
      <c r="AF40" s="75" t="s">
        <v>26</v>
      </c>
      <c r="AG40" s="269" t="str">
        <f t="shared" si="2"/>
        <v/>
      </c>
      <c r="AH40" s="270"/>
      <c r="AI40" s="74" t="s">
        <v>10</v>
      </c>
      <c r="AJ40" s="271" t="str">
        <f t="shared" si="3"/>
        <v/>
      </c>
      <c r="AK40" s="271"/>
      <c r="AL40" s="75" t="s">
        <v>26</v>
      </c>
      <c r="AM4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0" s="93" t="str">
        <f>IF(ROW()-27&lt;=MAX(①職員名簿!$AB$11:$AB$110),IF(INDEX(①職員名簿!N$11:N$110,MATCH(ROW()-27,①職員名簿!$AB$11:$AB$110,0))&lt;&gt;"","〇",""),"")</f>
        <v/>
      </c>
      <c r="AO40" s="167"/>
      <c r="AP40" s="166"/>
      <c r="AW40" s="20" t="str">
        <f t="shared" si="10"/>
        <v/>
      </c>
      <c r="AX40" s="21" t="str">
        <f t="shared" si="11"/>
        <v/>
      </c>
      <c r="AY40" s="22" t="str">
        <f t="shared" si="12"/>
        <v/>
      </c>
      <c r="AZ40" s="6" t="str">
        <f t="shared" si="13"/>
        <v/>
      </c>
      <c r="BA40" s="23" t="str">
        <f t="shared" si="14"/>
        <v/>
      </c>
      <c r="BB40" s="24" t="str">
        <f t="shared" si="15"/>
        <v/>
      </c>
      <c r="BD40" s="18">
        <v>7</v>
      </c>
      <c r="BE40" s="26">
        <v>9</v>
      </c>
    </row>
    <row r="41" spans="1:57" ht="28.5" customHeight="1" x14ac:dyDescent="0.4">
      <c r="A41" s="150"/>
      <c r="B41" s="152">
        <v>14</v>
      </c>
      <c r="C41" s="277" t="str">
        <f>IF(ROW()-27&lt;=MAX(①職員名簿!$AB$11:$AB$110),IF(INDEX(①職員名簿!G$11:G$110,MATCH(ROW()-27,①職員名簿!AB$11:AB$110,0))&lt;&gt;"",INDEX(①職員名簿!G$11:G$110,MATCH(ROW()-27,①職員名簿!AB$11:AB$110,0)),INDEX(①職員名簿!B$11:B$110,MATCH(ROW()-27,①職員名簿!$AB$11:$AB$110,0))),"")</f>
        <v/>
      </c>
      <c r="D41" s="278"/>
      <c r="E41" s="278"/>
      <c r="F41" s="278"/>
      <c r="G41" s="278"/>
      <c r="H41" s="278"/>
      <c r="I41" s="279"/>
      <c r="J41" s="280" t="str">
        <f>IF(ROW()-27&lt;=MAX(①職員名簿!$AB$11:$AB$110),IF(INDEX(①職員名簿!H$11:H$110,MATCH(ROW()-27,①職員名簿!AB$11:AB$110,0))&lt;&gt;"",INDEX(①職員名簿!H$11:H$110,MATCH(ROW()-27,①職員名簿!AB$11:AB$110,0)),INDEX(①職員名簿!C$11:C$110,MATCH(ROW()-27,①職員名簿!$AB$11:$AB$110,0))),"")</f>
        <v/>
      </c>
      <c r="K41" s="281"/>
      <c r="L41" s="281"/>
      <c r="M41" s="281"/>
      <c r="N41" s="281"/>
      <c r="O41" s="282"/>
      <c r="P41" s="283" t="str">
        <f>IF(ROW()-27&lt;=MAX(①職員名簿!$AB$11:$AB$110),INDEX(①職員名簿!D$11:D$110,MATCH(ROW()-27,①職員名簿!$AB$11:$AB$110,0)),"")</f>
        <v/>
      </c>
      <c r="Q41" s="284"/>
      <c r="R41" s="284"/>
      <c r="S41" s="284"/>
      <c r="T41" s="285"/>
      <c r="U41" s="286" t="str">
        <f t="shared" si="0"/>
        <v/>
      </c>
      <c r="V41" s="287"/>
      <c r="W41" s="74" t="s">
        <v>10</v>
      </c>
      <c r="X41" s="271" t="str">
        <f t="shared" si="1"/>
        <v/>
      </c>
      <c r="Y41" s="271"/>
      <c r="Z41" s="75" t="s">
        <v>26</v>
      </c>
      <c r="AA41" s="267" t="str">
        <f>IF(ROW()-27&lt;=MAX(①職員名簿!$AB$11:$AB$110),INDEX(①職員名簿!E$11:E$110,MATCH(ROW()-27,①職員名簿!$AB$11:$AB$110,0)),"")</f>
        <v/>
      </c>
      <c r="AB41" s="268"/>
      <c r="AC41" s="74" t="s">
        <v>10</v>
      </c>
      <c r="AD41" s="268" t="str">
        <f>IF(ROW()-27&lt;=MAX(①職員名簿!$AB$11:$AB$110),INDEX(①職員名簿!F$11:F$110,MATCH(ROW()-27,①職員名簿!$AB$11:$AB$110,0)),"")</f>
        <v/>
      </c>
      <c r="AE41" s="268"/>
      <c r="AF41" s="75" t="s">
        <v>26</v>
      </c>
      <c r="AG41" s="269" t="str">
        <f t="shared" si="2"/>
        <v/>
      </c>
      <c r="AH41" s="270"/>
      <c r="AI41" s="74" t="s">
        <v>10</v>
      </c>
      <c r="AJ41" s="271" t="str">
        <f t="shared" si="3"/>
        <v/>
      </c>
      <c r="AK41" s="271"/>
      <c r="AL41" s="75" t="s">
        <v>26</v>
      </c>
      <c r="AM4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1" s="93" t="str">
        <f>IF(ROW()-27&lt;=MAX(①職員名簿!$AB$11:$AB$110),IF(INDEX(①職員名簿!N$11:N$110,MATCH(ROW()-27,①職員名簿!$AB$11:$AB$110,0))&lt;&gt;"","〇",""),"")</f>
        <v/>
      </c>
      <c r="AO41" s="167"/>
      <c r="AP41" s="166"/>
      <c r="AW41" s="20" t="str">
        <f t="shared" si="10"/>
        <v/>
      </c>
      <c r="AX41" s="21" t="str">
        <f t="shared" si="11"/>
        <v/>
      </c>
      <c r="AY41" s="22" t="str">
        <f t="shared" si="12"/>
        <v/>
      </c>
      <c r="AZ41" s="6" t="str">
        <f t="shared" si="13"/>
        <v/>
      </c>
      <c r="BA41" s="23" t="str">
        <f t="shared" si="14"/>
        <v/>
      </c>
      <c r="BB41" s="24" t="str">
        <f t="shared" si="15"/>
        <v/>
      </c>
      <c r="BD41" s="18">
        <v>8</v>
      </c>
      <c r="BE41" s="26">
        <v>10</v>
      </c>
    </row>
    <row r="42" spans="1:57" ht="28.5" customHeight="1" x14ac:dyDescent="0.4">
      <c r="A42" s="150"/>
      <c r="B42" s="152">
        <v>15</v>
      </c>
      <c r="C42" s="277" t="str">
        <f>IF(ROW()-27&lt;=MAX(①職員名簿!$AB$11:$AB$110),IF(INDEX(①職員名簿!G$11:G$110,MATCH(ROW()-27,①職員名簿!AB$11:AB$110,0))&lt;&gt;"",INDEX(①職員名簿!G$11:G$110,MATCH(ROW()-27,①職員名簿!AB$11:AB$110,0)),INDEX(①職員名簿!B$11:B$110,MATCH(ROW()-27,①職員名簿!$AB$11:$AB$110,0))),"")</f>
        <v/>
      </c>
      <c r="D42" s="278"/>
      <c r="E42" s="278"/>
      <c r="F42" s="278"/>
      <c r="G42" s="278"/>
      <c r="H42" s="278"/>
      <c r="I42" s="279"/>
      <c r="J42" s="280" t="str">
        <f>IF(ROW()-27&lt;=MAX(①職員名簿!$AB$11:$AB$110),IF(INDEX(①職員名簿!H$11:H$110,MATCH(ROW()-27,①職員名簿!AB$11:AB$110,0))&lt;&gt;"",INDEX(①職員名簿!H$11:H$110,MATCH(ROW()-27,①職員名簿!AB$11:AB$110,0)),INDEX(①職員名簿!C$11:C$110,MATCH(ROW()-27,①職員名簿!$AB$11:$AB$110,0))),"")</f>
        <v/>
      </c>
      <c r="K42" s="281"/>
      <c r="L42" s="281"/>
      <c r="M42" s="281"/>
      <c r="N42" s="281"/>
      <c r="O42" s="282"/>
      <c r="P42" s="283" t="str">
        <f>IF(ROW()-27&lt;=MAX(①職員名簿!$AB$11:$AB$110),INDEX(①職員名簿!D$11:D$110,MATCH(ROW()-27,①職員名簿!$AB$11:$AB$110,0)),"")</f>
        <v/>
      </c>
      <c r="Q42" s="284"/>
      <c r="R42" s="284"/>
      <c r="S42" s="284"/>
      <c r="T42" s="285"/>
      <c r="U42" s="286" t="str">
        <f t="shared" si="0"/>
        <v/>
      </c>
      <c r="V42" s="287"/>
      <c r="W42" s="74" t="s">
        <v>10</v>
      </c>
      <c r="X42" s="271" t="str">
        <f t="shared" si="1"/>
        <v/>
      </c>
      <c r="Y42" s="271"/>
      <c r="Z42" s="75" t="s">
        <v>26</v>
      </c>
      <c r="AA42" s="267" t="str">
        <f>IF(ROW()-27&lt;=MAX(①職員名簿!$AB$11:$AB$110),INDEX(①職員名簿!E$11:E$110,MATCH(ROW()-27,①職員名簿!$AB$11:$AB$110,0)),"")</f>
        <v/>
      </c>
      <c r="AB42" s="268"/>
      <c r="AC42" s="74" t="s">
        <v>10</v>
      </c>
      <c r="AD42" s="268" t="str">
        <f>IF(ROW()-27&lt;=MAX(①職員名簿!$AB$11:$AB$110),INDEX(①職員名簿!F$11:F$110,MATCH(ROW()-27,①職員名簿!$AB$11:$AB$110,0)),"")</f>
        <v/>
      </c>
      <c r="AE42" s="268"/>
      <c r="AF42" s="75" t="s">
        <v>26</v>
      </c>
      <c r="AG42" s="269" t="str">
        <f t="shared" si="2"/>
        <v/>
      </c>
      <c r="AH42" s="270"/>
      <c r="AI42" s="74" t="s">
        <v>10</v>
      </c>
      <c r="AJ42" s="271" t="str">
        <f t="shared" si="3"/>
        <v/>
      </c>
      <c r="AK42" s="271"/>
      <c r="AL42" s="75" t="s">
        <v>26</v>
      </c>
      <c r="AM4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2" s="93" t="str">
        <f>IF(ROW()-27&lt;=MAX(①職員名簿!$AB$11:$AB$110),IF(INDEX(①職員名簿!N$11:N$110,MATCH(ROW()-27,①職員名簿!$AB$11:$AB$110,0))&lt;&gt;"","〇",""),"")</f>
        <v/>
      </c>
      <c r="AO42" s="167"/>
      <c r="AP42" s="166"/>
      <c r="AW42" s="20" t="str">
        <f t="shared" si="10"/>
        <v/>
      </c>
      <c r="AX42" s="21" t="str">
        <f t="shared" si="11"/>
        <v/>
      </c>
      <c r="AY42" s="22" t="str">
        <f t="shared" si="12"/>
        <v/>
      </c>
      <c r="AZ42" s="6" t="str">
        <f t="shared" si="13"/>
        <v/>
      </c>
      <c r="BA42" s="23" t="str">
        <f t="shared" si="14"/>
        <v/>
      </c>
      <c r="BB42" s="24" t="str">
        <f t="shared" si="15"/>
        <v/>
      </c>
      <c r="BD42" s="18">
        <v>9</v>
      </c>
      <c r="BE42" s="26">
        <v>11</v>
      </c>
    </row>
    <row r="43" spans="1:57" ht="28.5" customHeight="1" x14ac:dyDescent="0.4">
      <c r="A43" s="150"/>
      <c r="B43" s="152">
        <v>16</v>
      </c>
      <c r="C43" s="277" t="str">
        <f>IF(ROW()-27&lt;=MAX(①職員名簿!$AB$11:$AB$110),IF(INDEX(①職員名簿!G$11:G$110,MATCH(ROW()-27,①職員名簿!AB$11:AB$110,0))&lt;&gt;"",INDEX(①職員名簿!G$11:G$110,MATCH(ROW()-27,①職員名簿!AB$11:AB$110,0)),INDEX(①職員名簿!B$11:B$110,MATCH(ROW()-27,①職員名簿!$AB$11:$AB$110,0))),"")</f>
        <v/>
      </c>
      <c r="D43" s="278"/>
      <c r="E43" s="278"/>
      <c r="F43" s="278"/>
      <c r="G43" s="278"/>
      <c r="H43" s="278"/>
      <c r="I43" s="279"/>
      <c r="J43" s="280" t="str">
        <f>IF(ROW()-27&lt;=MAX(①職員名簿!$AB$11:$AB$110),IF(INDEX(①職員名簿!H$11:H$110,MATCH(ROW()-27,①職員名簿!AB$11:AB$110,0))&lt;&gt;"",INDEX(①職員名簿!H$11:H$110,MATCH(ROW()-27,①職員名簿!AB$11:AB$110,0)),INDEX(①職員名簿!C$11:C$110,MATCH(ROW()-27,①職員名簿!$AB$11:$AB$110,0))),"")</f>
        <v/>
      </c>
      <c r="K43" s="281"/>
      <c r="L43" s="281"/>
      <c r="M43" s="281"/>
      <c r="N43" s="281"/>
      <c r="O43" s="282"/>
      <c r="P43" s="283" t="str">
        <f>IF(ROW()-27&lt;=MAX(①職員名簿!$AB$11:$AB$110),INDEX(①職員名簿!D$11:D$110,MATCH(ROW()-27,①職員名簿!$AB$11:$AB$110,0)),"")</f>
        <v/>
      </c>
      <c r="Q43" s="284"/>
      <c r="R43" s="284"/>
      <c r="S43" s="284"/>
      <c r="T43" s="285"/>
      <c r="U43" s="286" t="str">
        <f t="shared" si="0"/>
        <v/>
      </c>
      <c r="V43" s="287"/>
      <c r="W43" s="74" t="s">
        <v>10</v>
      </c>
      <c r="X43" s="271" t="str">
        <f t="shared" si="1"/>
        <v/>
      </c>
      <c r="Y43" s="271"/>
      <c r="Z43" s="75" t="s">
        <v>26</v>
      </c>
      <c r="AA43" s="267" t="str">
        <f>IF(ROW()-27&lt;=MAX(①職員名簿!$AB$11:$AB$110),INDEX(①職員名簿!E$11:E$110,MATCH(ROW()-27,①職員名簿!$AB$11:$AB$110,0)),"")</f>
        <v/>
      </c>
      <c r="AB43" s="268"/>
      <c r="AC43" s="74" t="s">
        <v>10</v>
      </c>
      <c r="AD43" s="268" t="str">
        <f>IF(ROW()-27&lt;=MAX(①職員名簿!$AB$11:$AB$110),INDEX(①職員名簿!F$11:F$110,MATCH(ROW()-27,①職員名簿!$AB$11:$AB$110,0)),"")</f>
        <v/>
      </c>
      <c r="AE43" s="268"/>
      <c r="AF43" s="75" t="s">
        <v>26</v>
      </c>
      <c r="AG43" s="269" t="str">
        <f t="shared" si="2"/>
        <v/>
      </c>
      <c r="AH43" s="270"/>
      <c r="AI43" s="74" t="s">
        <v>10</v>
      </c>
      <c r="AJ43" s="271" t="str">
        <f t="shared" si="3"/>
        <v/>
      </c>
      <c r="AK43" s="271"/>
      <c r="AL43" s="75" t="s">
        <v>26</v>
      </c>
      <c r="AM4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3" s="93" t="str">
        <f>IF(ROW()-27&lt;=MAX(①職員名簿!$AB$11:$AB$110),IF(INDEX(①職員名簿!N$11:N$110,MATCH(ROW()-27,①職員名簿!$AB$11:$AB$110,0))&lt;&gt;"","〇",""),"")</f>
        <v/>
      </c>
      <c r="AO43" s="167"/>
      <c r="AP43" s="166"/>
      <c r="AW43" s="20" t="str">
        <f t="shared" si="10"/>
        <v/>
      </c>
      <c r="AX43" s="21" t="str">
        <f t="shared" si="11"/>
        <v/>
      </c>
      <c r="AY43" s="22" t="str">
        <f t="shared" si="12"/>
        <v/>
      </c>
      <c r="AZ43" s="6" t="str">
        <f t="shared" si="13"/>
        <v/>
      </c>
      <c r="BA43" s="23" t="str">
        <f t="shared" si="14"/>
        <v/>
      </c>
      <c r="BB43" s="24" t="str">
        <f t="shared" si="15"/>
        <v/>
      </c>
      <c r="BD43" s="18">
        <v>10</v>
      </c>
      <c r="BE43" s="26">
        <v>12</v>
      </c>
    </row>
    <row r="44" spans="1:57" ht="28.5" customHeight="1" x14ac:dyDescent="0.4">
      <c r="A44" s="150"/>
      <c r="B44" s="152">
        <v>17</v>
      </c>
      <c r="C44" s="277" t="str">
        <f>IF(ROW()-27&lt;=MAX(①職員名簿!$AB$11:$AB$110),IF(INDEX(①職員名簿!G$11:G$110,MATCH(ROW()-27,①職員名簿!AB$11:AB$110,0))&lt;&gt;"",INDEX(①職員名簿!G$11:G$110,MATCH(ROW()-27,①職員名簿!AB$11:AB$110,0)),INDEX(①職員名簿!B$11:B$110,MATCH(ROW()-27,①職員名簿!$AB$11:$AB$110,0))),"")</f>
        <v/>
      </c>
      <c r="D44" s="278"/>
      <c r="E44" s="278"/>
      <c r="F44" s="278"/>
      <c r="G44" s="278"/>
      <c r="H44" s="278"/>
      <c r="I44" s="279"/>
      <c r="J44" s="280" t="str">
        <f>IF(ROW()-27&lt;=MAX(①職員名簿!$AB$11:$AB$110),IF(INDEX(①職員名簿!H$11:H$110,MATCH(ROW()-27,①職員名簿!AB$11:AB$110,0))&lt;&gt;"",INDEX(①職員名簿!H$11:H$110,MATCH(ROW()-27,①職員名簿!AB$11:AB$110,0)),INDEX(①職員名簿!C$11:C$110,MATCH(ROW()-27,①職員名簿!$AB$11:$AB$110,0))),"")</f>
        <v/>
      </c>
      <c r="K44" s="281"/>
      <c r="L44" s="281"/>
      <c r="M44" s="281"/>
      <c r="N44" s="281"/>
      <c r="O44" s="282"/>
      <c r="P44" s="283" t="str">
        <f>IF(ROW()-27&lt;=MAX(①職員名簿!$AB$11:$AB$110),INDEX(①職員名簿!D$11:D$110,MATCH(ROW()-27,①職員名簿!$AB$11:$AB$110,0)),"")</f>
        <v/>
      </c>
      <c r="Q44" s="284"/>
      <c r="R44" s="284"/>
      <c r="S44" s="284"/>
      <c r="T44" s="285"/>
      <c r="U44" s="286" t="str">
        <f t="shared" si="0"/>
        <v/>
      </c>
      <c r="V44" s="287"/>
      <c r="W44" s="74" t="s">
        <v>10</v>
      </c>
      <c r="X44" s="271" t="str">
        <f t="shared" si="1"/>
        <v/>
      </c>
      <c r="Y44" s="271"/>
      <c r="Z44" s="75" t="s">
        <v>26</v>
      </c>
      <c r="AA44" s="267" t="str">
        <f>IF(ROW()-27&lt;=MAX(①職員名簿!$AB$11:$AB$110),INDEX(①職員名簿!E$11:E$110,MATCH(ROW()-27,①職員名簿!$AB$11:$AB$110,0)),"")</f>
        <v/>
      </c>
      <c r="AB44" s="268"/>
      <c r="AC44" s="74" t="s">
        <v>10</v>
      </c>
      <c r="AD44" s="268" t="str">
        <f>IF(ROW()-27&lt;=MAX(①職員名簿!$AB$11:$AB$110),INDEX(①職員名簿!F$11:F$110,MATCH(ROW()-27,①職員名簿!$AB$11:$AB$110,0)),"")</f>
        <v/>
      </c>
      <c r="AE44" s="268"/>
      <c r="AF44" s="75" t="s">
        <v>26</v>
      </c>
      <c r="AG44" s="269" t="str">
        <f t="shared" si="2"/>
        <v/>
      </c>
      <c r="AH44" s="270"/>
      <c r="AI44" s="74" t="s">
        <v>10</v>
      </c>
      <c r="AJ44" s="271" t="str">
        <f t="shared" si="3"/>
        <v/>
      </c>
      <c r="AK44" s="271"/>
      <c r="AL44" s="75" t="s">
        <v>26</v>
      </c>
      <c r="AM4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4" s="93" t="str">
        <f>IF(ROW()-27&lt;=MAX(①職員名簿!$AB$11:$AB$110),IF(INDEX(①職員名簿!N$11:N$110,MATCH(ROW()-27,①職員名簿!$AB$11:$AB$110,0))&lt;&gt;"","〇",""),"")</f>
        <v/>
      </c>
      <c r="AO44" s="167"/>
      <c r="AP44" s="166"/>
      <c r="AW44" s="20" t="str">
        <f t="shared" si="10"/>
        <v/>
      </c>
      <c r="AX44" s="21" t="str">
        <f t="shared" si="11"/>
        <v/>
      </c>
      <c r="AY44" s="22" t="str">
        <f t="shared" si="12"/>
        <v/>
      </c>
      <c r="AZ44" s="6" t="str">
        <f t="shared" si="13"/>
        <v/>
      </c>
      <c r="BA44" s="23" t="str">
        <f t="shared" si="14"/>
        <v/>
      </c>
      <c r="BB44" s="24" t="str">
        <f t="shared" si="15"/>
        <v/>
      </c>
      <c r="BD44" s="18">
        <v>11</v>
      </c>
      <c r="BE44" s="26">
        <v>12</v>
      </c>
    </row>
    <row r="45" spans="1:57" ht="28.5" customHeight="1" x14ac:dyDescent="0.4">
      <c r="A45" s="150"/>
      <c r="B45" s="152">
        <v>18</v>
      </c>
      <c r="C45" s="277" t="str">
        <f>IF(ROW()-27&lt;=MAX(①職員名簿!$AB$11:$AB$110),IF(INDEX(①職員名簿!G$11:G$110,MATCH(ROW()-27,①職員名簿!AB$11:AB$110,0))&lt;&gt;"",INDEX(①職員名簿!G$11:G$110,MATCH(ROW()-27,①職員名簿!AB$11:AB$110,0)),INDEX(①職員名簿!B$11:B$110,MATCH(ROW()-27,①職員名簿!$AB$11:$AB$110,0))),"")</f>
        <v/>
      </c>
      <c r="D45" s="278"/>
      <c r="E45" s="278"/>
      <c r="F45" s="278"/>
      <c r="G45" s="278"/>
      <c r="H45" s="278"/>
      <c r="I45" s="279"/>
      <c r="J45" s="280" t="str">
        <f>IF(ROW()-27&lt;=MAX(①職員名簿!$AB$11:$AB$110),IF(INDEX(①職員名簿!H$11:H$110,MATCH(ROW()-27,①職員名簿!AB$11:AB$110,0))&lt;&gt;"",INDEX(①職員名簿!H$11:H$110,MATCH(ROW()-27,①職員名簿!AB$11:AB$110,0)),INDEX(①職員名簿!C$11:C$110,MATCH(ROW()-27,①職員名簿!$AB$11:$AB$110,0))),"")</f>
        <v/>
      </c>
      <c r="K45" s="281"/>
      <c r="L45" s="281"/>
      <c r="M45" s="281"/>
      <c r="N45" s="281"/>
      <c r="O45" s="282"/>
      <c r="P45" s="283" t="str">
        <f>IF(ROW()-27&lt;=MAX(①職員名簿!$AB$11:$AB$110),INDEX(①職員名簿!D$11:D$110,MATCH(ROW()-27,①職員名簿!$AB$11:$AB$110,0)),"")</f>
        <v/>
      </c>
      <c r="Q45" s="284"/>
      <c r="R45" s="284"/>
      <c r="S45" s="284"/>
      <c r="T45" s="285"/>
      <c r="U45" s="286" t="str">
        <f t="shared" si="0"/>
        <v/>
      </c>
      <c r="V45" s="287"/>
      <c r="W45" s="74" t="s">
        <v>10</v>
      </c>
      <c r="X45" s="271" t="str">
        <f t="shared" si="1"/>
        <v/>
      </c>
      <c r="Y45" s="271"/>
      <c r="Z45" s="75" t="s">
        <v>26</v>
      </c>
      <c r="AA45" s="267" t="str">
        <f>IF(ROW()-27&lt;=MAX(①職員名簿!$AB$11:$AB$110),INDEX(①職員名簿!E$11:E$110,MATCH(ROW()-27,①職員名簿!$AB$11:$AB$110,0)),"")</f>
        <v/>
      </c>
      <c r="AB45" s="268"/>
      <c r="AC45" s="74" t="s">
        <v>10</v>
      </c>
      <c r="AD45" s="268" t="str">
        <f>IF(ROW()-27&lt;=MAX(①職員名簿!$AB$11:$AB$110),INDEX(①職員名簿!F$11:F$110,MATCH(ROW()-27,①職員名簿!$AB$11:$AB$110,0)),"")</f>
        <v/>
      </c>
      <c r="AE45" s="268"/>
      <c r="AF45" s="75" t="s">
        <v>26</v>
      </c>
      <c r="AG45" s="269" t="str">
        <f t="shared" si="2"/>
        <v/>
      </c>
      <c r="AH45" s="270"/>
      <c r="AI45" s="74" t="s">
        <v>10</v>
      </c>
      <c r="AJ45" s="271" t="str">
        <f t="shared" si="3"/>
        <v/>
      </c>
      <c r="AK45" s="271"/>
      <c r="AL45" s="75" t="s">
        <v>26</v>
      </c>
      <c r="AM4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5" s="93" t="str">
        <f>IF(ROW()-27&lt;=MAX(①職員名簿!$AB$11:$AB$110),IF(INDEX(①職員名簿!N$11:N$110,MATCH(ROW()-27,①職員名簿!$AB$11:$AB$110,0))&lt;&gt;"","〇",""),"")</f>
        <v/>
      </c>
      <c r="AO45" s="167"/>
      <c r="AP45" s="166"/>
      <c r="AW45" s="20" t="str">
        <f t="shared" si="10"/>
        <v/>
      </c>
      <c r="AX45" s="21" t="str">
        <f t="shared" si="11"/>
        <v/>
      </c>
      <c r="AY45" s="22" t="str">
        <f t="shared" si="12"/>
        <v/>
      </c>
      <c r="AZ45" s="6" t="str">
        <f t="shared" si="13"/>
        <v/>
      </c>
      <c r="BA45" s="23" t="str">
        <f t="shared" si="14"/>
        <v/>
      </c>
      <c r="BB45" s="24" t="str">
        <f t="shared" si="15"/>
        <v/>
      </c>
      <c r="BD45" s="18">
        <v>12</v>
      </c>
      <c r="BE45" s="26">
        <v>12</v>
      </c>
    </row>
    <row r="46" spans="1:57" ht="28.5" customHeight="1" x14ac:dyDescent="0.4">
      <c r="A46" s="150"/>
      <c r="B46" s="152">
        <v>19</v>
      </c>
      <c r="C46" s="277" t="str">
        <f>IF(ROW()-27&lt;=MAX(①職員名簿!$AB$11:$AB$110),IF(INDEX(①職員名簿!G$11:G$110,MATCH(ROW()-27,①職員名簿!AB$11:AB$110,0))&lt;&gt;"",INDEX(①職員名簿!G$11:G$110,MATCH(ROW()-27,①職員名簿!AB$11:AB$110,0)),INDEX(①職員名簿!B$11:B$110,MATCH(ROW()-27,①職員名簿!$AB$11:$AB$110,0))),"")</f>
        <v/>
      </c>
      <c r="D46" s="278"/>
      <c r="E46" s="278"/>
      <c r="F46" s="278"/>
      <c r="G46" s="278"/>
      <c r="H46" s="278"/>
      <c r="I46" s="279"/>
      <c r="J46" s="280" t="str">
        <f>IF(ROW()-27&lt;=MAX(①職員名簿!$AB$11:$AB$110),IF(INDEX(①職員名簿!H$11:H$110,MATCH(ROW()-27,①職員名簿!AB$11:AB$110,0))&lt;&gt;"",INDEX(①職員名簿!H$11:H$110,MATCH(ROW()-27,①職員名簿!AB$11:AB$110,0)),INDEX(①職員名簿!C$11:C$110,MATCH(ROW()-27,①職員名簿!$AB$11:$AB$110,0))),"")</f>
        <v/>
      </c>
      <c r="K46" s="281"/>
      <c r="L46" s="281"/>
      <c r="M46" s="281"/>
      <c r="N46" s="281"/>
      <c r="O46" s="282"/>
      <c r="P46" s="283" t="str">
        <f>IF(ROW()-27&lt;=MAX(①職員名簿!$AB$11:$AB$110),INDEX(①職員名簿!D$11:D$110,MATCH(ROW()-27,①職員名簿!$AB$11:$AB$110,0)),"")</f>
        <v/>
      </c>
      <c r="Q46" s="284"/>
      <c r="R46" s="284"/>
      <c r="S46" s="284"/>
      <c r="T46" s="285"/>
      <c r="U46" s="286" t="str">
        <f t="shared" si="0"/>
        <v/>
      </c>
      <c r="V46" s="287"/>
      <c r="W46" s="74" t="s">
        <v>10</v>
      </c>
      <c r="X46" s="271" t="str">
        <f t="shared" si="1"/>
        <v/>
      </c>
      <c r="Y46" s="271"/>
      <c r="Z46" s="75" t="s">
        <v>26</v>
      </c>
      <c r="AA46" s="267" t="str">
        <f>IF(ROW()-27&lt;=MAX(①職員名簿!$AB$11:$AB$110),INDEX(①職員名簿!E$11:E$110,MATCH(ROW()-27,①職員名簿!$AB$11:$AB$110,0)),"")</f>
        <v/>
      </c>
      <c r="AB46" s="268"/>
      <c r="AC46" s="74" t="s">
        <v>10</v>
      </c>
      <c r="AD46" s="268" t="str">
        <f>IF(ROW()-27&lt;=MAX(①職員名簿!$AB$11:$AB$110),INDEX(①職員名簿!F$11:F$110,MATCH(ROW()-27,①職員名簿!$AB$11:$AB$110,0)),"")</f>
        <v/>
      </c>
      <c r="AE46" s="268"/>
      <c r="AF46" s="75" t="s">
        <v>26</v>
      </c>
      <c r="AG46" s="269" t="str">
        <f t="shared" si="2"/>
        <v/>
      </c>
      <c r="AH46" s="270"/>
      <c r="AI46" s="74" t="s">
        <v>10</v>
      </c>
      <c r="AJ46" s="271" t="str">
        <f t="shared" si="3"/>
        <v/>
      </c>
      <c r="AK46" s="271"/>
      <c r="AL46" s="75" t="s">
        <v>26</v>
      </c>
      <c r="AM4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6" s="93" t="str">
        <f>IF(ROW()-27&lt;=MAX(①職員名簿!$AB$11:$AB$110),IF(INDEX(①職員名簿!N$11:N$110,MATCH(ROW()-27,①職員名簿!$AB$11:$AB$110,0))&lt;&gt;"","〇",""),"")</f>
        <v/>
      </c>
      <c r="AO46" s="167"/>
      <c r="AP46" s="166"/>
      <c r="AW46" s="20" t="str">
        <f t="shared" si="10"/>
        <v/>
      </c>
      <c r="AX46" s="21" t="str">
        <f t="shared" si="11"/>
        <v/>
      </c>
      <c r="AY46" s="22" t="str">
        <f t="shared" si="12"/>
        <v/>
      </c>
      <c r="AZ46" s="6" t="str">
        <f t="shared" si="13"/>
        <v/>
      </c>
      <c r="BA46" s="23" t="str">
        <f t="shared" si="14"/>
        <v/>
      </c>
      <c r="BB46" s="24" t="str">
        <f t="shared" si="15"/>
        <v/>
      </c>
      <c r="BD46" s="18">
        <v>13</v>
      </c>
      <c r="BE46" s="26">
        <v>12</v>
      </c>
    </row>
    <row r="47" spans="1:57" ht="28.5" customHeight="1" x14ac:dyDescent="0.4">
      <c r="A47" s="150"/>
      <c r="B47" s="152">
        <v>20</v>
      </c>
      <c r="C47" s="277" t="str">
        <f>IF(ROW()-27&lt;=MAX(①職員名簿!$AB$11:$AB$110),IF(INDEX(①職員名簿!G$11:G$110,MATCH(ROW()-27,①職員名簿!AB$11:AB$110,0))&lt;&gt;"",INDEX(①職員名簿!G$11:G$110,MATCH(ROW()-27,①職員名簿!AB$11:AB$110,0)),INDEX(①職員名簿!B$11:B$110,MATCH(ROW()-27,①職員名簿!$AB$11:$AB$110,0))),"")</f>
        <v/>
      </c>
      <c r="D47" s="278"/>
      <c r="E47" s="278"/>
      <c r="F47" s="278"/>
      <c r="G47" s="278"/>
      <c r="H47" s="278"/>
      <c r="I47" s="279"/>
      <c r="J47" s="280" t="str">
        <f>IF(ROW()-27&lt;=MAX(①職員名簿!$AB$11:$AB$110),IF(INDEX(①職員名簿!H$11:H$110,MATCH(ROW()-27,①職員名簿!AB$11:AB$110,0))&lt;&gt;"",INDEX(①職員名簿!H$11:H$110,MATCH(ROW()-27,①職員名簿!AB$11:AB$110,0)),INDEX(①職員名簿!C$11:C$110,MATCH(ROW()-27,①職員名簿!$AB$11:$AB$110,0))),"")</f>
        <v/>
      </c>
      <c r="K47" s="281"/>
      <c r="L47" s="281"/>
      <c r="M47" s="281"/>
      <c r="N47" s="281"/>
      <c r="O47" s="282"/>
      <c r="P47" s="283" t="str">
        <f>IF(ROW()-27&lt;=MAX(①職員名簿!$AB$11:$AB$110),INDEX(①職員名簿!D$11:D$110,MATCH(ROW()-27,①職員名簿!$AB$11:$AB$110,0)),"")</f>
        <v/>
      </c>
      <c r="Q47" s="284"/>
      <c r="R47" s="284"/>
      <c r="S47" s="284"/>
      <c r="T47" s="285"/>
      <c r="U47" s="286" t="str">
        <f t="shared" si="0"/>
        <v/>
      </c>
      <c r="V47" s="287"/>
      <c r="W47" s="74" t="s">
        <v>10</v>
      </c>
      <c r="X47" s="271" t="str">
        <f t="shared" si="1"/>
        <v/>
      </c>
      <c r="Y47" s="271"/>
      <c r="Z47" s="75" t="s">
        <v>26</v>
      </c>
      <c r="AA47" s="267" t="str">
        <f>IF(ROW()-27&lt;=MAX(①職員名簿!$AB$11:$AB$110),INDEX(①職員名簿!E$11:E$110,MATCH(ROW()-27,①職員名簿!$AB$11:$AB$110,0)),"")</f>
        <v/>
      </c>
      <c r="AB47" s="268"/>
      <c r="AC47" s="74" t="s">
        <v>10</v>
      </c>
      <c r="AD47" s="268" t="str">
        <f>IF(ROW()-27&lt;=MAX(①職員名簿!$AB$11:$AB$110),INDEX(①職員名簿!F$11:F$110,MATCH(ROW()-27,①職員名簿!$AB$11:$AB$110,0)),"")</f>
        <v/>
      </c>
      <c r="AE47" s="268"/>
      <c r="AF47" s="75" t="s">
        <v>26</v>
      </c>
      <c r="AG47" s="269" t="str">
        <f t="shared" si="2"/>
        <v/>
      </c>
      <c r="AH47" s="270"/>
      <c r="AI47" s="74" t="s">
        <v>10</v>
      </c>
      <c r="AJ47" s="271" t="str">
        <f t="shared" si="3"/>
        <v/>
      </c>
      <c r="AK47" s="271"/>
      <c r="AL47" s="75" t="s">
        <v>26</v>
      </c>
      <c r="AM4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7" s="93" t="str">
        <f>IF(ROW()-27&lt;=MAX(①職員名簿!$AB$11:$AB$110),IF(INDEX(①職員名簿!N$11:N$110,MATCH(ROW()-27,①職員名簿!$AB$11:$AB$110,0))&lt;&gt;"","〇",""),"")</f>
        <v/>
      </c>
      <c r="AO47" s="167"/>
      <c r="AP47" s="166"/>
      <c r="AW47" s="20" t="str">
        <f t="shared" si="10"/>
        <v/>
      </c>
      <c r="AX47" s="21" t="str">
        <f t="shared" si="11"/>
        <v/>
      </c>
      <c r="AY47" s="22" t="str">
        <f t="shared" si="12"/>
        <v/>
      </c>
      <c r="AZ47" s="6" t="str">
        <f t="shared" si="13"/>
        <v/>
      </c>
      <c r="BA47" s="23" t="str">
        <f t="shared" si="14"/>
        <v/>
      </c>
      <c r="BB47" s="24" t="str">
        <f t="shared" si="15"/>
        <v/>
      </c>
      <c r="BD47" s="18">
        <v>14</v>
      </c>
      <c r="BE47" s="26">
        <v>12</v>
      </c>
    </row>
    <row r="48" spans="1:57" ht="28.5" customHeight="1" x14ac:dyDescent="0.4">
      <c r="A48" s="150"/>
      <c r="B48" s="152">
        <v>21</v>
      </c>
      <c r="C48" s="277" t="str">
        <f>IF(ROW()-27&lt;=MAX(①職員名簿!$AB$11:$AB$110),IF(INDEX(①職員名簿!G$11:G$110,MATCH(ROW()-27,①職員名簿!AB$11:AB$110,0))&lt;&gt;"",INDEX(①職員名簿!G$11:G$110,MATCH(ROW()-27,①職員名簿!AB$11:AB$110,0)),INDEX(①職員名簿!B$11:B$110,MATCH(ROW()-27,①職員名簿!$AB$11:$AB$110,0))),"")</f>
        <v/>
      </c>
      <c r="D48" s="278"/>
      <c r="E48" s="278"/>
      <c r="F48" s="278"/>
      <c r="G48" s="278"/>
      <c r="H48" s="278"/>
      <c r="I48" s="279"/>
      <c r="J48" s="280" t="str">
        <f>IF(ROW()-27&lt;=MAX(①職員名簿!$AB$11:$AB$110),IF(INDEX(①職員名簿!H$11:H$110,MATCH(ROW()-27,①職員名簿!AB$11:AB$110,0))&lt;&gt;"",INDEX(①職員名簿!H$11:H$110,MATCH(ROW()-27,①職員名簿!AB$11:AB$110,0)),INDEX(①職員名簿!C$11:C$110,MATCH(ROW()-27,①職員名簿!$AB$11:$AB$110,0))),"")</f>
        <v/>
      </c>
      <c r="K48" s="281"/>
      <c r="L48" s="281"/>
      <c r="M48" s="281"/>
      <c r="N48" s="281"/>
      <c r="O48" s="282"/>
      <c r="P48" s="283" t="str">
        <f>IF(ROW()-27&lt;=MAX(①職員名簿!$AB$11:$AB$110),INDEX(①職員名簿!D$11:D$110,MATCH(ROW()-27,①職員名簿!$AB$11:$AB$110,0)),"")</f>
        <v/>
      </c>
      <c r="Q48" s="284"/>
      <c r="R48" s="284"/>
      <c r="S48" s="284"/>
      <c r="T48" s="285"/>
      <c r="U48" s="286" t="str">
        <f t="shared" si="0"/>
        <v/>
      </c>
      <c r="V48" s="287"/>
      <c r="W48" s="74" t="s">
        <v>10</v>
      </c>
      <c r="X48" s="271" t="str">
        <f t="shared" si="1"/>
        <v/>
      </c>
      <c r="Y48" s="271"/>
      <c r="Z48" s="75" t="s">
        <v>26</v>
      </c>
      <c r="AA48" s="267" t="str">
        <f>IF(ROW()-27&lt;=MAX(①職員名簿!$AB$11:$AB$110),INDEX(①職員名簿!E$11:E$110,MATCH(ROW()-27,①職員名簿!$AB$11:$AB$110,0)),"")</f>
        <v/>
      </c>
      <c r="AB48" s="268"/>
      <c r="AC48" s="74" t="s">
        <v>10</v>
      </c>
      <c r="AD48" s="268" t="str">
        <f>IF(ROW()-27&lt;=MAX(①職員名簿!$AB$11:$AB$110),INDEX(①職員名簿!F$11:F$110,MATCH(ROW()-27,①職員名簿!$AB$11:$AB$110,0)),"")</f>
        <v/>
      </c>
      <c r="AE48" s="268"/>
      <c r="AF48" s="75" t="s">
        <v>26</v>
      </c>
      <c r="AG48" s="269" t="str">
        <f t="shared" si="2"/>
        <v/>
      </c>
      <c r="AH48" s="270"/>
      <c r="AI48" s="74" t="s">
        <v>10</v>
      </c>
      <c r="AJ48" s="271" t="str">
        <f t="shared" si="3"/>
        <v/>
      </c>
      <c r="AK48" s="271"/>
      <c r="AL48" s="75" t="s">
        <v>26</v>
      </c>
      <c r="AM4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8" s="93" t="str">
        <f>IF(ROW()-27&lt;=MAX(①職員名簿!$AB$11:$AB$110),IF(INDEX(①職員名簿!N$11:N$110,MATCH(ROW()-27,①職員名簿!$AB$11:$AB$110,0))&lt;&gt;"","〇",""),"")</f>
        <v/>
      </c>
      <c r="AO48" s="167"/>
      <c r="AP48" s="166"/>
      <c r="AW48" s="20" t="str">
        <f t="shared" si="10"/>
        <v/>
      </c>
      <c r="AX48" s="21" t="str">
        <f t="shared" si="11"/>
        <v/>
      </c>
      <c r="AY48" s="22" t="str">
        <f t="shared" si="12"/>
        <v/>
      </c>
      <c r="AZ48" s="6" t="str">
        <f t="shared" si="13"/>
        <v/>
      </c>
      <c r="BA48" s="23" t="str">
        <f t="shared" si="14"/>
        <v/>
      </c>
      <c r="BB48" s="24" t="str">
        <f t="shared" si="15"/>
        <v/>
      </c>
      <c r="BD48" s="18">
        <v>15</v>
      </c>
      <c r="BE48" s="26">
        <v>12</v>
      </c>
    </row>
    <row r="49" spans="1:57" ht="28.5" customHeight="1" x14ac:dyDescent="0.4">
      <c r="A49" s="150"/>
      <c r="B49" s="152">
        <v>22</v>
      </c>
      <c r="C49" s="277" t="str">
        <f>IF(ROW()-27&lt;=MAX(①職員名簿!$AB$11:$AB$110),IF(INDEX(①職員名簿!G$11:G$110,MATCH(ROW()-27,①職員名簿!AB$11:AB$110,0))&lt;&gt;"",INDEX(①職員名簿!G$11:G$110,MATCH(ROW()-27,①職員名簿!AB$11:AB$110,0)),INDEX(①職員名簿!B$11:B$110,MATCH(ROW()-27,①職員名簿!$AB$11:$AB$110,0))),"")</f>
        <v/>
      </c>
      <c r="D49" s="278"/>
      <c r="E49" s="278"/>
      <c r="F49" s="278"/>
      <c r="G49" s="278"/>
      <c r="H49" s="278"/>
      <c r="I49" s="279"/>
      <c r="J49" s="280" t="str">
        <f>IF(ROW()-27&lt;=MAX(①職員名簿!$AB$11:$AB$110),IF(INDEX(①職員名簿!H$11:H$110,MATCH(ROW()-27,①職員名簿!AB$11:AB$110,0))&lt;&gt;"",INDEX(①職員名簿!H$11:H$110,MATCH(ROW()-27,①職員名簿!AB$11:AB$110,0)),INDEX(①職員名簿!C$11:C$110,MATCH(ROW()-27,①職員名簿!$AB$11:$AB$110,0))),"")</f>
        <v/>
      </c>
      <c r="K49" s="281"/>
      <c r="L49" s="281"/>
      <c r="M49" s="281"/>
      <c r="N49" s="281"/>
      <c r="O49" s="282"/>
      <c r="P49" s="283" t="str">
        <f>IF(ROW()-27&lt;=MAX(①職員名簿!$AB$11:$AB$110),INDEX(①職員名簿!D$11:D$110,MATCH(ROW()-27,①職員名簿!$AB$11:$AB$110,0)),"")</f>
        <v/>
      </c>
      <c r="Q49" s="284"/>
      <c r="R49" s="284"/>
      <c r="S49" s="284"/>
      <c r="T49" s="285"/>
      <c r="U49" s="286" t="str">
        <f t="shared" si="0"/>
        <v/>
      </c>
      <c r="V49" s="287"/>
      <c r="W49" s="74" t="s">
        <v>10</v>
      </c>
      <c r="X49" s="271" t="str">
        <f t="shared" si="1"/>
        <v/>
      </c>
      <c r="Y49" s="271"/>
      <c r="Z49" s="75" t="s">
        <v>26</v>
      </c>
      <c r="AA49" s="267" t="str">
        <f>IF(ROW()-27&lt;=MAX(①職員名簿!$AB$11:$AB$110),INDEX(①職員名簿!E$11:E$110,MATCH(ROW()-27,①職員名簿!$AB$11:$AB$110,0)),"")</f>
        <v/>
      </c>
      <c r="AB49" s="268"/>
      <c r="AC49" s="74" t="s">
        <v>10</v>
      </c>
      <c r="AD49" s="268" t="str">
        <f>IF(ROW()-27&lt;=MAX(①職員名簿!$AB$11:$AB$110),INDEX(①職員名簿!F$11:F$110,MATCH(ROW()-27,①職員名簿!$AB$11:$AB$110,0)),"")</f>
        <v/>
      </c>
      <c r="AE49" s="268"/>
      <c r="AF49" s="75" t="s">
        <v>26</v>
      </c>
      <c r="AG49" s="269" t="str">
        <f t="shared" si="2"/>
        <v/>
      </c>
      <c r="AH49" s="270"/>
      <c r="AI49" s="74" t="s">
        <v>10</v>
      </c>
      <c r="AJ49" s="271" t="str">
        <f t="shared" si="3"/>
        <v/>
      </c>
      <c r="AK49" s="271"/>
      <c r="AL49" s="75" t="s">
        <v>26</v>
      </c>
      <c r="AM4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9" s="93" t="str">
        <f>IF(ROW()-27&lt;=MAX(①職員名簿!$AB$11:$AB$110),IF(INDEX(①職員名簿!N$11:N$110,MATCH(ROW()-27,①職員名簿!$AB$11:$AB$110,0))&lt;&gt;"","〇",""),"")</f>
        <v/>
      </c>
      <c r="AO49" s="167"/>
      <c r="AP49" s="166"/>
      <c r="AW49" s="20" t="str">
        <f t="shared" si="10"/>
        <v/>
      </c>
      <c r="AX49" s="21" t="str">
        <f t="shared" si="11"/>
        <v/>
      </c>
      <c r="AY49" s="22" t="str">
        <f t="shared" si="12"/>
        <v/>
      </c>
      <c r="AZ49" s="6" t="str">
        <f t="shared" si="13"/>
        <v/>
      </c>
      <c r="BA49" s="23" t="str">
        <f t="shared" si="14"/>
        <v/>
      </c>
      <c r="BB49" s="24" t="str">
        <f t="shared" si="15"/>
        <v/>
      </c>
      <c r="BD49" s="18">
        <v>16</v>
      </c>
      <c r="BE49" s="26">
        <v>12</v>
      </c>
    </row>
    <row r="50" spans="1:57" ht="28.5" customHeight="1" x14ac:dyDescent="0.4">
      <c r="A50" s="150"/>
      <c r="B50" s="152">
        <v>23</v>
      </c>
      <c r="C50" s="277" t="str">
        <f>IF(ROW()-27&lt;=MAX(①職員名簿!$AB$11:$AB$110),IF(INDEX(①職員名簿!G$11:G$110,MATCH(ROW()-27,①職員名簿!AB$11:AB$110,0))&lt;&gt;"",INDEX(①職員名簿!G$11:G$110,MATCH(ROW()-27,①職員名簿!AB$11:AB$110,0)),INDEX(①職員名簿!B$11:B$110,MATCH(ROW()-27,①職員名簿!$AB$11:$AB$110,0))),"")</f>
        <v/>
      </c>
      <c r="D50" s="278"/>
      <c r="E50" s="278"/>
      <c r="F50" s="278"/>
      <c r="G50" s="278"/>
      <c r="H50" s="278"/>
      <c r="I50" s="279"/>
      <c r="J50" s="280" t="str">
        <f>IF(ROW()-27&lt;=MAX(①職員名簿!$AB$11:$AB$110),IF(INDEX(①職員名簿!H$11:H$110,MATCH(ROW()-27,①職員名簿!AB$11:AB$110,0))&lt;&gt;"",INDEX(①職員名簿!H$11:H$110,MATCH(ROW()-27,①職員名簿!AB$11:AB$110,0)),INDEX(①職員名簿!C$11:C$110,MATCH(ROW()-27,①職員名簿!$AB$11:$AB$110,0))),"")</f>
        <v/>
      </c>
      <c r="K50" s="281"/>
      <c r="L50" s="281"/>
      <c r="M50" s="281"/>
      <c r="N50" s="281"/>
      <c r="O50" s="282"/>
      <c r="P50" s="283" t="str">
        <f>IF(ROW()-27&lt;=MAX(①職員名簿!$AB$11:$AB$110),INDEX(①職員名簿!D$11:D$110,MATCH(ROW()-27,①職員名簿!$AB$11:$AB$110,0)),"")</f>
        <v/>
      </c>
      <c r="Q50" s="284"/>
      <c r="R50" s="284"/>
      <c r="S50" s="284"/>
      <c r="T50" s="285"/>
      <c r="U50" s="286" t="str">
        <f t="shared" si="0"/>
        <v/>
      </c>
      <c r="V50" s="287"/>
      <c r="W50" s="74" t="s">
        <v>10</v>
      </c>
      <c r="X50" s="271" t="str">
        <f t="shared" si="1"/>
        <v/>
      </c>
      <c r="Y50" s="271"/>
      <c r="Z50" s="75" t="s">
        <v>26</v>
      </c>
      <c r="AA50" s="267" t="str">
        <f>IF(ROW()-27&lt;=MAX(①職員名簿!$AB$11:$AB$110),INDEX(①職員名簿!E$11:E$110,MATCH(ROW()-27,①職員名簿!$AB$11:$AB$110,0)),"")</f>
        <v/>
      </c>
      <c r="AB50" s="268"/>
      <c r="AC50" s="74" t="s">
        <v>10</v>
      </c>
      <c r="AD50" s="268" t="str">
        <f>IF(ROW()-27&lt;=MAX(①職員名簿!$AB$11:$AB$110),INDEX(①職員名簿!F$11:F$110,MATCH(ROW()-27,①職員名簿!$AB$11:$AB$110,0)),"")</f>
        <v/>
      </c>
      <c r="AE50" s="268"/>
      <c r="AF50" s="75" t="s">
        <v>26</v>
      </c>
      <c r="AG50" s="269" t="str">
        <f t="shared" si="2"/>
        <v/>
      </c>
      <c r="AH50" s="270"/>
      <c r="AI50" s="74" t="s">
        <v>10</v>
      </c>
      <c r="AJ50" s="271" t="str">
        <f t="shared" si="3"/>
        <v/>
      </c>
      <c r="AK50" s="271"/>
      <c r="AL50" s="75" t="s">
        <v>26</v>
      </c>
      <c r="AM5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0" s="93" t="str">
        <f>IF(ROW()-27&lt;=MAX(①職員名簿!$AB$11:$AB$110),IF(INDEX(①職員名簿!N$11:N$110,MATCH(ROW()-27,①職員名簿!$AB$11:$AB$110,0))&lt;&gt;"","〇",""),"")</f>
        <v/>
      </c>
      <c r="AO50" s="167"/>
      <c r="AP50" s="166"/>
      <c r="AW50" s="20" t="str">
        <f t="shared" si="10"/>
        <v/>
      </c>
      <c r="AX50" s="21" t="str">
        <f t="shared" si="11"/>
        <v/>
      </c>
      <c r="AY50" s="22" t="str">
        <f t="shared" si="12"/>
        <v/>
      </c>
      <c r="AZ50" s="6" t="str">
        <f t="shared" si="13"/>
        <v/>
      </c>
      <c r="BA50" s="23" t="str">
        <f t="shared" si="14"/>
        <v/>
      </c>
      <c r="BB50" s="24" t="str">
        <f t="shared" si="15"/>
        <v/>
      </c>
      <c r="BE50" s="6" t="str">
        <f t="shared" ref="BE50:BE102" si="16">IF(AND(AI50=7,AL50&lt;=5),7,IF(AND(AI50=6,AL50&gt;=6),7,""))</f>
        <v/>
      </c>
    </row>
    <row r="51" spans="1:57" ht="28.5" customHeight="1" x14ac:dyDescent="0.4">
      <c r="A51" s="150"/>
      <c r="B51" s="152">
        <v>24</v>
      </c>
      <c r="C51" s="277" t="str">
        <f>IF(ROW()-27&lt;=MAX(①職員名簿!$AB$11:$AB$110),IF(INDEX(①職員名簿!G$11:G$110,MATCH(ROW()-27,①職員名簿!AB$11:AB$110,0))&lt;&gt;"",INDEX(①職員名簿!G$11:G$110,MATCH(ROW()-27,①職員名簿!AB$11:AB$110,0)),INDEX(①職員名簿!B$11:B$110,MATCH(ROW()-27,①職員名簿!$AB$11:$AB$110,0))),"")</f>
        <v/>
      </c>
      <c r="D51" s="278"/>
      <c r="E51" s="278"/>
      <c r="F51" s="278"/>
      <c r="G51" s="278"/>
      <c r="H51" s="278"/>
      <c r="I51" s="279"/>
      <c r="J51" s="280" t="str">
        <f>IF(ROW()-27&lt;=MAX(①職員名簿!$AB$11:$AB$110),IF(INDEX(①職員名簿!H$11:H$110,MATCH(ROW()-27,①職員名簿!AB$11:AB$110,0))&lt;&gt;"",INDEX(①職員名簿!H$11:H$110,MATCH(ROW()-27,①職員名簿!AB$11:AB$110,0)),INDEX(①職員名簿!C$11:C$110,MATCH(ROW()-27,①職員名簿!$AB$11:$AB$110,0))),"")</f>
        <v/>
      </c>
      <c r="K51" s="281"/>
      <c r="L51" s="281"/>
      <c r="M51" s="281"/>
      <c r="N51" s="281"/>
      <c r="O51" s="282"/>
      <c r="P51" s="283" t="str">
        <f>IF(ROW()-27&lt;=MAX(①職員名簿!$AB$11:$AB$110),INDEX(①職員名簿!D$11:D$110,MATCH(ROW()-27,①職員名簿!$AB$11:$AB$110,0)),"")</f>
        <v/>
      </c>
      <c r="Q51" s="284"/>
      <c r="R51" s="284"/>
      <c r="S51" s="284"/>
      <c r="T51" s="285"/>
      <c r="U51" s="286" t="str">
        <f t="shared" si="0"/>
        <v/>
      </c>
      <c r="V51" s="287"/>
      <c r="W51" s="74" t="s">
        <v>10</v>
      </c>
      <c r="X51" s="271" t="str">
        <f t="shared" si="1"/>
        <v/>
      </c>
      <c r="Y51" s="271"/>
      <c r="Z51" s="75" t="s">
        <v>26</v>
      </c>
      <c r="AA51" s="267" t="str">
        <f>IF(ROW()-27&lt;=MAX(①職員名簿!$AB$11:$AB$110),INDEX(①職員名簿!E$11:E$110,MATCH(ROW()-27,①職員名簿!$AB$11:$AB$110,0)),"")</f>
        <v/>
      </c>
      <c r="AB51" s="268"/>
      <c r="AC51" s="74" t="s">
        <v>10</v>
      </c>
      <c r="AD51" s="268" t="str">
        <f>IF(ROW()-27&lt;=MAX(①職員名簿!$AB$11:$AB$110),INDEX(①職員名簿!F$11:F$110,MATCH(ROW()-27,①職員名簿!$AB$11:$AB$110,0)),"")</f>
        <v/>
      </c>
      <c r="AE51" s="268"/>
      <c r="AF51" s="75" t="s">
        <v>26</v>
      </c>
      <c r="AG51" s="269" t="str">
        <f t="shared" si="2"/>
        <v/>
      </c>
      <c r="AH51" s="270"/>
      <c r="AI51" s="74" t="s">
        <v>10</v>
      </c>
      <c r="AJ51" s="271" t="str">
        <f t="shared" si="3"/>
        <v/>
      </c>
      <c r="AK51" s="271"/>
      <c r="AL51" s="75" t="s">
        <v>26</v>
      </c>
      <c r="AM5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1" s="93" t="str">
        <f>IF(ROW()-27&lt;=MAX(①職員名簿!$AB$11:$AB$110),IF(INDEX(①職員名簿!N$11:N$110,MATCH(ROW()-27,①職員名簿!$AB$11:$AB$110,0))&lt;&gt;"","〇",""),"")</f>
        <v/>
      </c>
      <c r="AO51" s="167"/>
      <c r="AP51" s="166"/>
      <c r="AW51" s="20" t="str">
        <f t="shared" si="10"/>
        <v/>
      </c>
      <c r="AX51" s="21" t="str">
        <f t="shared" si="11"/>
        <v/>
      </c>
      <c r="AY51" s="22" t="str">
        <f t="shared" si="12"/>
        <v/>
      </c>
      <c r="AZ51" s="6" t="str">
        <f t="shared" si="13"/>
        <v/>
      </c>
      <c r="BA51" s="23" t="str">
        <f t="shared" si="14"/>
        <v/>
      </c>
      <c r="BB51" s="24" t="str">
        <f t="shared" si="15"/>
        <v/>
      </c>
      <c r="BE51" s="6" t="str">
        <f t="shared" si="16"/>
        <v/>
      </c>
    </row>
    <row r="52" spans="1:57" ht="28.5" customHeight="1" x14ac:dyDescent="0.4">
      <c r="A52" s="150"/>
      <c r="B52" s="152">
        <v>25</v>
      </c>
      <c r="C52" s="277" t="str">
        <f>IF(ROW()-27&lt;=MAX(①職員名簿!$AB$11:$AB$110),IF(INDEX(①職員名簿!G$11:G$110,MATCH(ROW()-27,①職員名簿!AB$11:AB$110,0))&lt;&gt;"",INDEX(①職員名簿!G$11:G$110,MATCH(ROW()-27,①職員名簿!AB$11:AB$110,0)),INDEX(①職員名簿!B$11:B$110,MATCH(ROW()-27,①職員名簿!$AB$11:$AB$110,0))),"")</f>
        <v/>
      </c>
      <c r="D52" s="278"/>
      <c r="E52" s="278"/>
      <c r="F52" s="278"/>
      <c r="G52" s="278"/>
      <c r="H52" s="278"/>
      <c r="I52" s="279"/>
      <c r="J52" s="280" t="str">
        <f>IF(ROW()-27&lt;=MAX(①職員名簿!$AB$11:$AB$110),IF(INDEX(①職員名簿!H$11:H$110,MATCH(ROW()-27,①職員名簿!AB$11:AB$110,0))&lt;&gt;"",INDEX(①職員名簿!H$11:H$110,MATCH(ROW()-27,①職員名簿!AB$11:AB$110,0)),INDEX(①職員名簿!C$11:C$110,MATCH(ROW()-27,①職員名簿!$AB$11:$AB$110,0))),"")</f>
        <v/>
      </c>
      <c r="K52" s="281"/>
      <c r="L52" s="281"/>
      <c r="M52" s="281"/>
      <c r="N52" s="281"/>
      <c r="O52" s="282"/>
      <c r="P52" s="283" t="str">
        <f>IF(ROW()-27&lt;=MAX(①職員名簿!$AB$11:$AB$110),INDEX(①職員名簿!D$11:D$110,MATCH(ROW()-27,①職員名簿!$AB$11:$AB$110,0)),"")</f>
        <v/>
      </c>
      <c r="Q52" s="284"/>
      <c r="R52" s="284"/>
      <c r="S52" s="284"/>
      <c r="T52" s="285"/>
      <c r="U52" s="286" t="str">
        <f t="shared" si="0"/>
        <v/>
      </c>
      <c r="V52" s="287"/>
      <c r="W52" s="74" t="s">
        <v>10</v>
      </c>
      <c r="X52" s="271" t="str">
        <f t="shared" si="1"/>
        <v/>
      </c>
      <c r="Y52" s="271"/>
      <c r="Z52" s="75" t="s">
        <v>26</v>
      </c>
      <c r="AA52" s="267" t="str">
        <f>IF(ROW()-27&lt;=MAX(①職員名簿!$AB$11:$AB$110),INDEX(①職員名簿!E$11:E$110,MATCH(ROW()-27,①職員名簿!$AB$11:$AB$110,0)),"")</f>
        <v/>
      </c>
      <c r="AB52" s="268"/>
      <c r="AC52" s="74" t="s">
        <v>10</v>
      </c>
      <c r="AD52" s="268" t="str">
        <f>IF(ROW()-27&lt;=MAX(①職員名簿!$AB$11:$AB$110),INDEX(①職員名簿!F$11:F$110,MATCH(ROW()-27,①職員名簿!$AB$11:$AB$110,0)),"")</f>
        <v/>
      </c>
      <c r="AE52" s="268"/>
      <c r="AF52" s="75" t="s">
        <v>26</v>
      </c>
      <c r="AG52" s="269" t="str">
        <f t="shared" si="2"/>
        <v/>
      </c>
      <c r="AH52" s="270"/>
      <c r="AI52" s="74" t="s">
        <v>10</v>
      </c>
      <c r="AJ52" s="271" t="str">
        <f t="shared" si="3"/>
        <v/>
      </c>
      <c r="AK52" s="271"/>
      <c r="AL52" s="75" t="s">
        <v>26</v>
      </c>
      <c r="AM5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2" s="93" t="str">
        <f>IF(ROW()-27&lt;=MAX(①職員名簿!$AB$11:$AB$110),IF(INDEX(①職員名簿!N$11:N$110,MATCH(ROW()-27,①職員名簿!$AB$11:$AB$110,0))&lt;&gt;"","〇",""),"")</f>
        <v/>
      </c>
      <c r="AO52" s="167"/>
      <c r="AP52" s="166"/>
      <c r="AW52" s="20" t="str">
        <f t="shared" si="10"/>
        <v/>
      </c>
      <c r="AX52" s="21" t="str">
        <f t="shared" si="11"/>
        <v/>
      </c>
      <c r="AY52" s="22" t="str">
        <f t="shared" si="12"/>
        <v/>
      </c>
      <c r="AZ52" s="6" t="str">
        <f t="shared" si="13"/>
        <v/>
      </c>
      <c r="BA52" s="23" t="str">
        <f t="shared" si="14"/>
        <v/>
      </c>
      <c r="BB52" s="24" t="str">
        <f t="shared" si="15"/>
        <v/>
      </c>
      <c r="BE52" s="6" t="str">
        <f t="shared" si="16"/>
        <v/>
      </c>
    </row>
    <row r="53" spans="1:57" ht="28.5" customHeight="1" x14ac:dyDescent="0.4">
      <c r="A53" s="150"/>
      <c r="B53" s="152">
        <v>26</v>
      </c>
      <c r="C53" s="277" t="str">
        <f>IF(ROW()-27&lt;=MAX(①職員名簿!$AB$11:$AB$110),IF(INDEX(①職員名簿!G$11:G$110,MATCH(ROW()-27,①職員名簿!AB$11:AB$110,0))&lt;&gt;"",INDEX(①職員名簿!G$11:G$110,MATCH(ROW()-27,①職員名簿!AB$11:AB$110,0)),INDEX(①職員名簿!B$11:B$110,MATCH(ROW()-27,①職員名簿!$AB$11:$AB$110,0))),"")</f>
        <v/>
      </c>
      <c r="D53" s="278"/>
      <c r="E53" s="278"/>
      <c r="F53" s="278"/>
      <c r="G53" s="278"/>
      <c r="H53" s="278"/>
      <c r="I53" s="279"/>
      <c r="J53" s="280" t="str">
        <f>IF(ROW()-27&lt;=MAX(①職員名簿!$AB$11:$AB$110),IF(INDEX(①職員名簿!H$11:H$110,MATCH(ROW()-27,①職員名簿!AB$11:AB$110,0))&lt;&gt;"",INDEX(①職員名簿!H$11:H$110,MATCH(ROW()-27,①職員名簿!AB$11:AB$110,0)),INDEX(①職員名簿!C$11:C$110,MATCH(ROW()-27,①職員名簿!$AB$11:$AB$110,0))),"")</f>
        <v/>
      </c>
      <c r="K53" s="281"/>
      <c r="L53" s="281"/>
      <c r="M53" s="281"/>
      <c r="N53" s="281"/>
      <c r="O53" s="282"/>
      <c r="P53" s="283" t="str">
        <f>IF(ROW()-27&lt;=MAX(①職員名簿!$AB$11:$AB$110),INDEX(①職員名簿!D$11:D$110,MATCH(ROW()-27,①職員名簿!$AB$11:$AB$110,0)),"")</f>
        <v/>
      </c>
      <c r="Q53" s="284"/>
      <c r="R53" s="284"/>
      <c r="S53" s="284"/>
      <c r="T53" s="285"/>
      <c r="U53" s="286" t="str">
        <f t="shared" si="0"/>
        <v/>
      </c>
      <c r="V53" s="287"/>
      <c r="W53" s="74" t="s">
        <v>10</v>
      </c>
      <c r="X53" s="271" t="str">
        <f t="shared" si="1"/>
        <v/>
      </c>
      <c r="Y53" s="271"/>
      <c r="Z53" s="75" t="s">
        <v>26</v>
      </c>
      <c r="AA53" s="267" t="str">
        <f>IF(ROW()-27&lt;=MAX(①職員名簿!$AB$11:$AB$110),INDEX(①職員名簿!E$11:E$110,MATCH(ROW()-27,①職員名簿!$AB$11:$AB$110,0)),"")</f>
        <v/>
      </c>
      <c r="AB53" s="268"/>
      <c r="AC53" s="74" t="s">
        <v>10</v>
      </c>
      <c r="AD53" s="268" t="str">
        <f>IF(ROW()-27&lt;=MAX(①職員名簿!$AB$11:$AB$110),INDEX(①職員名簿!F$11:F$110,MATCH(ROW()-27,①職員名簿!$AB$11:$AB$110,0)),"")</f>
        <v/>
      </c>
      <c r="AE53" s="268"/>
      <c r="AF53" s="75" t="s">
        <v>26</v>
      </c>
      <c r="AG53" s="269" t="str">
        <f t="shared" si="2"/>
        <v/>
      </c>
      <c r="AH53" s="270"/>
      <c r="AI53" s="74" t="s">
        <v>10</v>
      </c>
      <c r="AJ53" s="271" t="str">
        <f t="shared" si="3"/>
        <v/>
      </c>
      <c r="AK53" s="271"/>
      <c r="AL53" s="75" t="s">
        <v>26</v>
      </c>
      <c r="AM5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3" s="93" t="str">
        <f>IF(ROW()-27&lt;=MAX(①職員名簿!$AB$11:$AB$110),IF(INDEX(①職員名簿!N$11:N$110,MATCH(ROW()-27,①職員名簿!$AB$11:$AB$110,0))&lt;&gt;"","〇",""),"")</f>
        <v/>
      </c>
      <c r="AO53" s="167"/>
      <c r="AP53" s="166"/>
      <c r="AW53" s="20" t="str">
        <f t="shared" si="10"/>
        <v/>
      </c>
      <c r="AX53" s="21" t="str">
        <f t="shared" si="11"/>
        <v/>
      </c>
      <c r="AY53" s="22" t="str">
        <f t="shared" si="12"/>
        <v/>
      </c>
      <c r="AZ53" s="6" t="str">
        <f t="shared" si="13"/>
        <v/>
      </c>
      <c r="BA53" s="23" t="str">
        <f t="shared" si="14"/>
        <v/>
      </c>
      <c r="BB53" s="24" t="str">
        <f t="shared" si="15"/>
        <v/>
      </c>
      <c r="BE53" s="6" t="str">
        <f t="shared" si="16"/>
        <v/>
      </c>
    </row>
    <row r="54" spans="1:57" ht="28.5" customHeight="1" x14ac:dyDescent="0.4">
      <c r="A54" s="150"/>
      <c r="B54" s="152">
        <v>27</v>
      </c>
      <c r="C54" s="277" t="str">
        <f>IF(ROW()-27&lt;=MAX(①職員名簿!$AB$11:$AB$110),IF(INDEX(①職員名簿!G$11:G$110,MATCH(ROW()-27,①職員名簿!AB$11:AB$110,0))&lt;&gt;"",INDEX(①職員名簿!G$11:G$110,MATCH(ROW()-27,①職員名簿!AB$11:AB$110,0)),INDEX(①職員名簿!B$11:B$110,MATCH(ROW()-27,①職員名簿!$AB$11:$AB$110,0))),"")</f>
        <v/>
      </c>
      <c r="D54" s="278"/>
      <c r="E54" s="278"/>
      <c r="F54" s="278"/>
      <c r="G54" s="278"/>
      <c r="H54" s="278"/>
      <c r="I54" s="279"/>
      <c r="J54" s="280" t="str">
        <f>IF(ROW()-27&lt;=MAX(①職員名簿!$AB$11:$AB$110),IF(INDEX(①職員名簿!H$11:H$110,MATCH(ROW()-27,①職員名簿!AB$11:AB$110,0))&lt;&gt;"",INDEX(①職員名簿!H$11:H$110,MATCH(ROW()-27,①職員名簿!AB$11:AB$110,0)),INDEX(①職員名簿!C$11:C$110,MATCH(ROW()-27,①職員名簿!$AB$11:$AB$110,0))),"")</f>
        <v/>
      </c>
      <c r="K54" s="281"/>
      <c r="L54" s="281"/>
      <c r="M54" s="281"/>
      <c r="N54" s="281"/>
      <c r="O54" s="282"/>
      <c r="P54" s="283" t="str">
        <f>IF(ROW()-27&lt;=MAX(①職員名簿!$AB$11:$AB$110),INDEX(①職員名簿!D$11:D$110,MATCH(ROW()-27,①職員名簿!$AB$11:$AB$110,0)),"")</f>
        <v/>
      </c>
      <c r="Q54" s="284"/>
      <c r="R54" s="284"/>
      <c r="S54" s="284"/>
      <c r="T54" s="285"/>
      <c r="U54" s="286" t="str">
        <f t="shared" si="0"/>
        <v/>
      </c>
      <c r="V54" s="287"/>
      <c r="W54" s="74" t="s">
        <v>10</v>
      </c>
      <c r="X54" s="271" t="str">
        <f t="shared" si="1"/>
        <v/>
      </c>
      <c r="Y54" s="271"/>
      <c r="Z54" s="75" t="s">
        <v>26</v>
      </c>
      <c r="AA54" s="267" t="str">
        <f>IF(ROW()-27&lt;=MAX(①職員名簿!$AB$11:$AB$110),INDEX(①職員名簿!E$11:E$110,MATCH(ROW()-27,①職員名簿!$AB$11:$AB$110,0)),"")</f>
        <v/>
      </c>
      <c r="AB54" s="268"/>
      <c r="AC54" s="74" t="s">
        <v>10</v>
      </c>
      <c r="AD54" s="268" t="str">
        <f>IF(ROW()-27&lt;=MAX(①職員名簿!$AB$11:$AB$110),INDEX(①職員名簿!F$11:F$110,MATCH(ROW()-27,①職員名簿!$AB$11:$AB$110,0)),"")</f>
        <v/>
      </c>
      <c r="AE54" s="268"/>
      <c r="AF54" s="75" t="s">
        <v>26</v>
      </c>
      <c r="AG54" s="269" t="str">
        <f t="shared" si="2"/>
        <v/>
      </c>
      <c r="AH54" s="270"/>
      <c r="AI54" s="74" t="s">
        <v>10</v>
      </c>
      <c r="AJ54" s="271" t="str">
        <f t="shared" si="3"/>
        <v/>
      </c>
      <c r="AK54" s="271"/>
      <c r="AL54" s="75" t="s">
        <v>26</v>
      </c>
      <c r="AM5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4" s="93" t="str">
        <f>IF(ROW()-27&lt;=MAX(①職員名簿!$AB$11:$AB$110),IF(INDEX(①職員名簿!N$11:N$110,MATCH(ROW()-27,①職員名簿!$AB$11:$AB$110,0))&lt;&gt;"","〇",""),"")</f>
        <v/>
      </c>
      <c r="AO54" s="167"/>
      <c r="AP54" s="166"/>
      <c r="AW54" s="20" t="str">
        <f t="shared" si="10"/>
        <v/>
      </c>
      <c r="AX54" s="21" t="str">
        <f t="shared" si="11"/>
        <v/>
      </c>
      <c r="AY54" s="22" t="str">
        <f t="shared" si="12"/>
        <v/>
      </c>
      <c r="AZ54" s="6" t="str">
        <f t="shared" si="13"/>
        <v/>
      </c>
      <c r="BA54" s="23" t="str">
        <f t="shared" si="14"/>
        <v/>
      </c>
      <c r="BB54" s="24" t="str">
        <f t="shared" si="15"/>
        <v/>
      </c>
      <c r="BE54" s="6" t="str">
        <f t="shared" si="16"/>
        <v/>
      </c>
    </row>
    <row r="55" spans="1:57" ht="28.5" customHeight="1" x14ac:dyDescent="0.4">
      <c r="A55" s="150"/>
      <c r="B55" s="152">
        <v>28</v>
      </c>
      <c r="C55" s="277" t="str">
        <f>IF(ROW()-27&lt;=MAX(①職員名簿!$AB$11:$AB$110),IF(INDEX(①職員名簿!G$11:G$110,MATCH(ROW()-27,①職員名簿!AB$11:AB$110,0))&lt;&gt;"",INDEX(①職員名簿!G$11:G$110,MATCH(ROW()-27,①職員名簿!AB$11:AB$110,0)),INDEX(①職員名簿!B$11:B$110,MATCH(ROW()-27,①職員名簿!$AB$11:$AB$110,0))),"")</f>
        <v/>
      </c>
      <c r="D55" s="278"/>
      <c r="E55" s="278"/>
      <c r="F55" s="278"/>
      <c r="G55" s="278"/>
      <c r="H55" s="278"/>
      <c r="I55" s="279"/>
      <c r="J55" s="280" t="str">
        <f>IF(ROW()-27&lt;=MAX(①職員名簿!$AB$11:$AB$110),IF(INDEX(①職員名簿!H$11:H$110,MATCH(ROW()-27,①職員名簿!AB$11:AB$110,0))&lt;&gt;"",INDEX(①職員名簿!H$11:H$110,MATCH(ROW()-27,①職員名簿!AB$11:AB$110,0)),INDEX(①職員名簿!C$11:C$110,MATCH(ROW()-27,①職員名簿!$AB$11:$AB$110,0))),"")</f>
        <v/>
      </c>
      <c r="K55" s="281"/>
      <c r="L55" s="281"/>
      <c r="M55" s="281"/>
      <c r="N55" s="281"/>
      <c r="O55" s="282"/>
      <c r="P55" s="283" t="str">
        <f>IF(ROW()-27&lt;=MAX(①職員名簿!$AB$11:$AB$110),INDEX(①職員名簿!D$11:D$110,MATCH(ROW()-27,①職員名簿!$AB$11:$AB$110,0)),"")</f>
        <v/>
      </c>
      <c r="Q55" s="284"/>
      <c r="R55" s="284"/>
      <c r="S55" s="284"/>
      <c r="T55" s="285"/>
      <c r="U55" s="286" t="str">
        <f t="shared" si="0"/>
        <v/>
      </c>
      <c r="V55" s="287"/>
      <c r="W55" s="74" t="s">
        <v>10</v>
      </c>
      <c r="X55" s="271" t="str">
        <f t="shared" si="1"/>
        <v/>
      </c>
      <c r="Y55" s="271"/>
      <c r="Z55" s="75" t="s">
        <v>26</v>
      </c>
      <c r="AA55" s="267" t="str">
        <f>IF(ROW()-27&lt;=MAX(①職員名簿!$AB$11:$AB$110),INDEX(①職員名簿!E$11:E$110,MATCH(ROW()-27,①職員名簿!$AB$11:$AB$110,0)),"")</f>
        <v/>
      </c>
      <c r="AB55" s="268"/>
      <c r="AC55" s="74" t="s">
        <v>10</v>
      </c>
      <c r="AD55" s="268" t="str">
        <f>IF(ROW()-27&lt;=MAX(①職員名簿!$AB$11:$AB$110),INDEX(①職員名簿!F$11:F$110,MATCH(ROW()-27,①職員名簿!$AB$11:$AB$110,0)),"")</f>
        <v/>
      </c>
      <c r="AE55" s="268"/>
      <c r="AF55" s="75" t="s">
        <v>26</v>
      </c>
      <c r="AG55" s="269" t="str">
        <f t="shared" si="2"/>
        <v/>
      </c>
      <c r="AH55" s="270"/>
      <c r="AI55" s="74" t="s">
        <v>10</v>
      </c>
      <c r="AJ55" s="271" t="str">
        <f t="shared" si="3"/>
        <v/>
      </c>
      <c r="AK55" s="271"/>
      <c r="AL55" s="75" t="s">
        <v>26</v>
      </c>
      <c r="AM5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5" s="93" t="str">
        <f>IF(ROW()-27&lt;=MAX(①職員名簿!$AB$11:$AB$110),IF(INDEX(①職員名簿!N$11:N$110,MATCH(ROW()-27,①職員名簿!$AB$11:$AB$110,0))&lt;&gt;"","〇",""),"")</f>
        <v/>
      </c>
      <c r="AO55" s="167"/>
      <c r="AP55" s="166"/>
      <c r="AW55" s="20" t="str">
        <f t="shared" si="10"/>
        <v/>
      </c>
      <c r="AX55" s="21" t="str">
        <f t="shared" si="11"/>
        <v/>
      </c>
      <c r="AY55" s="22" t="str">
        <f t="shared" si="12"/>
        <v/>
      </c>
      <c r="AZ55" s="6" t="str">
        <f t="shared" si="13"/>
        <v/>
      </c>
      <c r="BA55" s="23" t="str">
        <f t="shared" si="14"/>
        <v/>
      </c>
      <c r="BB55" s="24" t="str">
        <f t="shared" si="15"/>
        <v/>
      </c>
      <c r="BE55" s="6" t="str">
        <f t="shared" si="16"/>
        <v/>
      </c>
    </row>
    <row r="56" spans="1:57" ht="28.5" customHeight="1" x14ac:dyDescent="0.4">
      <c r="A56" s="150"/>
      <c r="B56" s="152">
        <v>29</v>
      </c>
      <c r="C56" s="277" t="str">
        <f>IF(ROW()-27&lt;=MAX(①職員名簿!$AB$11:$AB$110),IF(INDEX(①職員名簿!G$11:G$110,MATCH(ROW()-27,①職員名簿!AB$11:AB$110,0))&lt;&gt;"",INDEX(①職員名簿!G$11:G$110,MATCH(ROW()-27,①職員名簿!AB$11:AB$110,0)),INDEX(①職員名簿!B$11:B$110,MATCH(ROW()-27,①職員名簿!$AB$11:$AB$110,0))),"")</f>
        <v/>
      </c>
      <c r="D56" s="278"/>
      <c r="E56" s="278"/>
      <c r="F56" s="278"/>
      <c r="G56" s="278"/>
      <c r="H56" s="278"/>
      <c r="I56" s="279"/>
      <c r="J56" s="280" t="str">
        <f>IF(ROW()-27&lt;=MAX(①職員名簿!$AB$11:$AB$110),IF(INDEX(①職員名簿!H$11:H$110,MATCH(ROW()-27,①職員名簿!AB$11:AB$110,0))&lt;&gt;"",INDEX(①職員名簿!H$11:H$110,MATCH(ROW()-27,①職員名簿!AB$11:AB$110,0)),INDEX(①職員名簿!C$11:C$110,MATCH(ROW()-27,①職員名簿!$AB$11:$AB$110,0))),"")</f>
        <v/>
      </c>
      <c r="K56" s="281"/>
      <c r="L56" s="281"/>
      <c r="M56" s="281"/>
      <c r="N56" s="281"/>
      <c r="O56" s="282"/>
      <c r="P56" s="283" t="str">
        <f>IF(ROW()-27&lt;=MAX(①職員名簿!$AB$11:$AB$110),INDEX(①職員名簿!D$11:D$110,MATCH(ROW()-27,①職員名簿!$AB$11:$AB$110,0)),"")</f>
        <v/>
      </c>
      <c r="Q56" s="284"/>
      <c r="R56" s="284"/>
      <c r="S56" s="284"/>
      <c r="T56" s="285"/>
      <c r="U56" s="286" t="str">
        <f t="shared" si="0"/>
        <v/>
      </c>
      <c r="V56" s="287"/>
      <c r="W56" s="74" t="s">
        <v>10</v>
      </c>
      <c r="X56" s="271" t="str">
        <f t="shared" si="1"/>
        <v/>
      </c>
      <c r="Y56" s="271"/>
      <c r="Z56" s="75" t="s">
        <v>26</v>
      </c>
      <c r="AA56" s="267" t="str">
        <f>IF(ROW()-27&lt;=MAX(①職員名簿!$AB$11:$AB$110),INDEX(①職員名簿!E$11:E$110,MATCH(ROW()-27,①職員名簿!$AB$11:$AB$110,0)),"")</f>
        <v/>
      </c>
      <c r="AB56" s="268"/>
      <c r="AC56" s="74" t="s">
        <v>10</v>
      </c>
      <c r="AD56" s="268" t="str">
        <f>IF(ROW()-27&lt;=MAX(①職員名簿!$AB$11:$AB$110),INDEX(①職員名簿!F$11:F$110,MATCH(ROW()-27,①職員名簿!$AB$11:$AB$110,0)),"")</f>
        <v/>
      </c>
      <c r="AE56" s="268"/>
      <c r="AF56" s="75" t="s">
        <v>26</v>
      </c>
      <c r="AG56" s="269" t="str">
        <f t="shared" si="2"/>
        <v/>
      </c>
      <c r="AH56" s="270"/>
      <c r="AI56" s="74" t="s">
        <v>10</v>
      </c>
      <c r="AJ56" s="271" t="str">
        <f t="shared" si="3"/>
        <v/>
      </c>
      <c r="AK56" s="271"/>
      <c r="AL56" s="75" t="s">
        <v>26</v>
      </c>
      <c r="AM5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6" s="93" t="str">
        <f>IF(ROW()-27&lt;=MAX(①職員名簿!$AB$11:$AB$110),IF(INDEX(①職員名簿!N$11:N$110,MATCH(ROW()-27,①職員名簿!$AB$11:$AB$110,0))&lt;&gt;"","〇",""),"")</f>
        <v/>
      </c>
      <c r="AO56" s="167"/>
      <c r="AP56" s="166"/>
      <c r="AW56" s="20" t="str">
        <f t="shared" si="10"/>
        <v/>
      </c>
      <c r="AX56" s="21" t="str">
        <f t="shared" si="11"/>
        <v/>
      </c>
      <c r="AY56" s="22" t="str">
        <f t="shared" si="12"/>
        <v/>
      </c>
      <c r="AZ56" s="6" t="str">
        <f t="shared" si="13"/>
        <v/>
      </c>
      <c r="BA56" s="23" t="str">
        <f t="shared" si="14"/>
        <v/>
      </c>
      <c r="BB56" s="24" t="str">
        <f t="shared" si="15"/>
        <v/>
      </c>
      <c r="BE56" s="6" t="str">
        <f t="shared" si="16"/>
        <v/>
      </c>
    </row>
    <row r="57" spans="1:57" ht="28.5" customHeight="1" x14ac:dyDescent="0.4">
      <c r="A57" s="150"/>
      <c r="B57" s="152">
        <v>30</v>
      </c>
      <c r="C57" s="277" t="str">
        <f>IF(ROW()-27&lt;=MAX(①職員名簿!$AB$11:$AB$110),IF(INDEX(①職員名簿!G$11:G$110,MATCH(ROW()-27,①職員名簿!AB$11:AB$110,0))&lt;&gt;"",INDEX(①職員名簿!G$11:G$110,MATCH(ROW()-27,①職員名簿!AB$11:AB$110,0)),INDEX(①職員名簿!B$11:B$110,MATCH(ROW()-27,①職員名簿!$AB$11:$AB$110,0))),"")</f>
        <v/>
      </c>
      <c r="D57" s="278"/>
      <c r="E57" s="278"/>
      <c r="F57" s="278"/>
      <c r="G57" s="278"/>
      <c r="H57" s="278"/>
      <c r="I57" s="279"/>
      <c r="J57" s="280" t="str">
        <f>IF(ROW()-27&lt;=MAX(①職員名簿!$AB$11:$AB$110),IF(INDEX(①職員名簿!H$11:H$110,MATCH(ROW()-27,①職員名簿!AB$11:AB$110,0))&lt;&gt;"",INDEX(①職員名簿!H$11:H$110,MATCH(ROW()-27,①職員名簿!AB$11:AB$110,0)),INDEX(①職員名簿!C$11:C$110,MATCH(ROW()-27,①職員名簿!$AB$11:$AB$110,0))),"")</f>
        <v/>
      </c>
      <c r="K57" s="281"/>
      <c r="L57" s="281"/>
      <c r="M57" s="281"/>
      <c r="N57" s="281"/>
      <c r="O57" s="282"/>
      <c r="P57" s="283" t="str">
        <f>IF(ROW()-27&lt;=MAX(①職員名簿!$AB$11:$AB$110),INDEX(①職員名簿!D$11:D$110,MATCH(ROW()-27,①職員名簿!$AB$11:$AB$110,0)),"")</f>
        <v/>
      </c>
      <c r="Q57" s="284"/>
      <c r="R57" s="284"/>
      <c r="S57" s="284"/>
      <c r="T57" s="285"/>
      <c r="U57" s="286" t="str">
        <f t="shared" si="0"/>
        <v/>
      </c>
      <c r="V57" s="287"/>
      <c r="W57" s="74" t="s">
        <v>10</v>
      </c>
      <c r="X57" s="271" t="str">
        <f t="shared" si="1"/>
        <v/>
      </c>
      <c r="Y57" s="271"/>
      <c r="Z57" s="75" t="s">
        <v>26</v>
      </c>
      <c r="AA57" s="267" t="str">
        <f>IF(ROW()-27&lt;=MAX(①職員名簿!$AB$11:$AB$110),INDEX(①職員名簿!E$11:E$110,MATCH(ROW()-27,①職員名簿!$AB$11:$AB$110,0)),"")</f>
        <v/>
      </c>
      <c r="AB57" s="268"/>
      <c r="AC57" s="74" t="s">
        <v>10</v>
      </c>
      <c r="AD57" s="268" t="str">
        <f>IF(ROW()-27&lt;=MAX(①職員名簿!$AB$11:$AB$110),INDEX(①職員名簿!F$11:F$110,MATCH(ROW()-27,①職員名簿!$AB$11:$AB$110,0)),"")</f>
        <v/>
      </c>
      <c r="AE57" s="268"/>
      <c r="AF57" s="75" t="s">
        <v>26</v>
      </c>
      <c r="AG57" s="269" t="str">
        <f t="shared" si="2"/>
        <v/>
      </c>
      <c r="AH57" s="270"/>
      <c r="AI57" s="74" t="s">
        <v>10</v>
      </c>
      <c r="AJ57" s="271" t="str">
        <f t="shared" si="3"/>
        <v/>
      </c>
      <c r="AK57" s="271"/>
      <c r="AL57" s="75" t="s">
        <v>26</v>
      </c>
      <c r="AM5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7" s="93" t="str">
        <f>IF(ROW()-27&lt;=MAX(①職員名簿!$AB$11:$AB$110),IF(INDEX(①職員名簿!N$11:N$110,MATCH(ROW()-27,①職員名簿!$AB$11:$AB$110,0))&lt;&gt;"","〇",""),"")</f>
        <v/>
      </c>
      <c r="AO57" s="167"/>
      <c r="AP57" s="166"/>
      <c r="AW57" s="20" t="str">
        <f t="shared" si="10"/>
        <v/>
      </c>
      <c r="AX57" s="21" t="str">
        <f t="shared" si="11"/>
        <v/>
      </c>
      <c r="AY57" s="22" t="str">
        <f t="shared" si="12"/>
        <v/>
      </c>
      <c r="AZ57" s="6" t="str">
        <f t="shared" si="13"/>
        <v/>
      </c>
      <c r="BA57" s="23" t="str">
        <f t="shared" si="14"/>
        <v/>
      </c>
      <c r="BB57" s="24" t="str">
        <f t="shared" si="15"/>
        <v/>
      </c>
      <c r="BE57" s="6" t="str">
        <f t="shared" si="16"/>
        <v/>
      </c>
    </row>
    <row r="58" spans="1:57" ht="28.5" customHeight="1" x14ac:dyDescent="0.4">
      <c r="A58" s="150"/>
      <c r="B58" s="152">
        <v>31</v>
      </c>
      <c r="C58" s="277" t="str">
        <f>IF(ROW()-27&lt;=MAX(①職員名簿!$AB$11:$AB$110),IF(INDEX(①職員名簿!G$11:G$110,MATCH(ROW()-27,①職員名簿!AB$11:AB$110,0))&lt;&gt;"",INDEX(①職員名簿!G$11:G$110,MATCH(ROW()-27,①職員名簿!AB$11:AB$110,0)),INDEX(①職員名簿!B$11:B$110,MATCH(ROW()-27,①職員名簿!$AB$11:$AB$110,0))),"")</f>
        <v/>
      </c>
      <c r="D58" s="278"/>
      <c r="E58" s="278"/>
      <c r="F58" s="278"/>
      <c r="G58" s="278"/>
      <c r="H58" s="278"/>
      <c r="I58" s="279"/>
      <c r="J58" s="280" t="str">
        <f>IF(ROW()-27&lt;=MAX(①職員名簿!$AB$11:$AB$110),IF(INDEX(①職員名簿!H$11:H$110,MATCH(ROW()-27,①職員名簿!AB$11:AB$110,0))&lt;&gt;"",INDEX(①職員名簿!H$11:H$110,MATCH(ROW()-27,①職員名簿!AB$11:AB$110,0)),INDEX(①職員名簿!C$11:C$110,MATCH(ROW()-27,①職員名簿!$AB$11:$AB$110,0))),"")</f>
        <v/>
      </c>
      <c r="K58" s="281"/>
      <c r="L58" s="281"/>
      <c r="M58" s="281"/>
      <c r="N58" s="281"/>
      <c r="O58" s="282"/>
      <c r="P58" s="283" t="str">
        <f>IF(ROW()-27&lt;=MAX(①職員名簿!$AB$11:$AB$110),INDEX(①職員名簿!D$11:D$110,MATCH(ROW()-27,①職員名簿!$AB$11:$AB$110,0)),"")</f>
        <v/>
      </c>
      <c r="Q58" s="284"/>
      <c r="R58" s="284"/>
      <c r="S58" s="284"/>
      <c r="T58" s="285"/>
      <c r="U58" s="286" t="str">
        <f t="shared" si="0"/>
        <v/>
      </c>
      <c r="V58" s="287"/>
      <c r="W58" s="74" t="s">
        <v>10</v>
      </c>
      <c r="X58" s="271" t="str">
        <f t="shared" si="1"/>
        <v/>
      </c>
      <c r="Y58" s="271"/>
      <c r="Z58" s="75" t="s">
        <v>26</v>
      </c>
      <c r="AA58" s="267" t="str">
        <f>IF(ROW()-27&lt;=MAX(①職員名簿!$AB$11:$AB$110),INDEX(①職員名簿!E$11:E$110,MATCH(ROW()-27,①職員名簿!$AB$11:$AB$110,0)),"")</f>
        <v/>
      </c>
      <c r="AB58" s="268"/>
      <c r="AC58" s="74" t="s">
        <v>10</v>
      </c>
      <c r="AD58" s="268" t="str">
        <f>IF(ROW()-27&lt;=MAX(①職員名簿!$AB$11:$AB$110),INDEX(①職員名簿!F$11:F$110,MATCH(ROW()-27,①職員名簿!$AB$11:$AB$110,0)),"")</f>
        <v/>
      </c>
      <c r="AE58" s="268"/>
      <c r="AF58" s="75" t="s">
        <v>26</v>
      </c>
      <c r="AG58" s="269" t="str">
        <f t="shared" si="2"/>
        <v/>
      </c>
      <c r="AH58" s="270"/>
      <c r="AI58" s="74" t="s">
        <v>10</v>
      </c>
      <c r="AJ58" s="271" t="str">
        <f t="shared" si="3"/>
        <v/>
      </c>
      <c r="AK58" s="271"/>
      <c r="AL58" s="75" t="s">
        <v>26</v>
      </c>
      <c r="AM5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8" s="93" t="str">
        <f>IF(ROW()-27&lt;=MAX(①職員名簿!$AB$11:$AB$110),IF(INDEX(①職員名簿!N$11:N$110,MATCH(ROW()-27,①職員名簿!$AB$11:$AB$110,0))&lt;&gt;"","〇",""),"")</f>
        <v/>
      </c>
      <c r="AO58" s="167"/>
      <c r="AP58" s="166"/>
      <c r="AW58" s="20" t="str">
        <f t="shared" si="10"/>
        <v/>
      </c>
      <c r="AX58" s="21" t="str">
        <f t="shared" si="11"/>
        <v/>
      </c>
      <c r="AY58" s="22" t="str">
        <f t="shared" si="12"/>
        <v/>
      </c>
      <c r="AZ58" s="6" t="str">
        <f t="shared" si="13"/>
        <v/>
      </c>
      <c r="BA58" s="23" t="str">
        <f t="shared" si="14"/>
        <v/>
      </c>
      <c r="BB58" s="24" t="str">
        <f t="shared" si="15"/>
        <v/>
      </c>
      <c r="BE58" s="6" t="str">
        <f t="shared" si="16"/>
        <v/>
      </c>
    </row>
    <row r="59" spans="1:57" ht="28.5" customHeight="1" x14ac:dyDescent="0.4">
      <c r="A59" s="150"/>
      <c r="B59" s="152">
        <v>32</v>
      </c>
      <c r="C59" s="277" t="str">
        <f>IF(ROW()-27&lt;=MAX(①職員名簿!$AB$11:$AB$110),IF(INDEX(①職員名簿!G$11:G$110,MATCH(ROW()-27,①職員名簿!AB$11:AB$110,0))&lt;&gt;"",INDEX(①職員名簿!G$11:G$110,MATCH(ROW()-27,①職員名簿!AB$11:AB$110,0)),INDEX(①職員名簿!B$11:B$110,MATCH(ROW()-27,①職員名簿!$AB$11:$AB$110,0))),"")</f>
        <v/>
      </c>
      <c r="D59" s="278"/>
      <c r="E59" s="278"/>
      <c r="F59" s="278"/>
      <c r="G59" s="278"/>
      <c r="H59" s="278"/>
      <c r="I59" s="279"/>
      <c r="J59" s="280" t="str">
        <f>IF(ROW()-27&lt;=MAX(①職員名簿!$AB$11:$AB$110),IF(INDEX(①職員名簿!H$11:H$110,MATCH(ROW()-27,①職員名簿!AB$11:AB$110,0))&lt;&gt;"",INDEX(①職員名簿!H$11:H$110,MATCH(ROW()-27,①職員名簿!AB$11:AB$110,0)),INDEX(①職員名簿!C$11:C$110,MATCH(ROW()-27,①職員名簿!$AB$11:$AB$110,0))),"")</f>
        <v/>
      </c>
      <c r="K59" s="281"/>
      <c r="L59" s="281"/>
      <c r="M59" s="281"/>
      <c r="N59" s="281"/>
      <c r="O59" s="282"/>
      <c r="P59" s="283" t="str">
        <f>IF(ROW()-27&lt;=MAX(①職員名簿!$AB$11:$AB$110),INDEX(①職員名簿!D$11:D$110,MATCH(ROW()-27,①職員名簿!$AB$11:$AB$110,0)),"")</f>
        <v/>
      </c>
      <c r="Q59" s="284"/>
      <c r="R59" s="284"/>
      <c r="S59" s="284"/>
      <c r="T59" s="285"/>
      <c r="U59" s="286" t="str">
        <f t="shared" si="0"/>
        <v/>
      </c>
      <c r="V59" s="287"/>
      <c r="W59" s="74" t="s">
        <v>10</v>
      </c>
      <c r="X59" s="271" t="str">
        <f t="shared" si="1"/>
        <v/>
      </c>
      <c r="Y59" s="271"/>
      <c r="Z59" s="75" t="s">
        <v>26</v>
      </c>
      <c r="AA59" s="267" t="str">
        <f>IF(ROW()-27&lt;=MAX(①職員名簿!$AB$11:$AB$110),INDEX(①職員名簿!E$11:E$110,MATCH(ROW()-27,①職員名簿!$AB$11:$AB$110,0)),"")</f>
        <v/>
      </c>
      <c r="AB59" s="268"/>
      <c r="AC59" s="74" t="s">
        <v>10</v>
      </c>
      <c r="AD59" s="268" t="str">
        <f>IF(ROW()-27&lt;=MAX(①職員名簿!$AB$11:$AB$110),INDEX(①職員名簿!F$11:F$110,MATCH(ROW()-27,①職員名簿!$AB$11:$AB$110,0)),"")</f>
        <v/>
      </c>
      <c r="AE59" s="268"/>
      <c r="AF59" s="75" t="s">
        <v>26</v>
      </c>
      <c r="AG59" s="269" t="str">
        <f t="shared" si="2"/>
        <v/>
      </c>
      <c r="AH59" s="270"/>
      <c r="AI59" s="74" t="s">
        <v>10</v>
      </c>
      <c r="AJ59" s="271" t="str">
        <f t="shared" si="3"/>
        <v/>
      </c>
      <c r="AK59" s="271"/>
      <c r="AL59" s="75" t="s">
        <v>26</v>
      </c>
      <c r="AM5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9" s="93" t="str">
        <f>IF(ROW()-27&lt;=MAX(①職員名簿!$AB$11:$AB$110),IF(INDEX(①職員名簿!N$11:N$110,MATCH(ROW()-27,①職員名簿!$AB$11:$AB$110,0))&lt;&gt;"","〇",""),"")</f>
        <v/>
      </c>
      <c r="AO59" s="167"/>
      <c r="AP59" s="166"/>
      <c r="AW59" s="20" t="str">
        <f t="shared" si="10"/>
        <v/>
      </c>
      <c r="AX59" s="21" t="str">
        <f t="shared" si="11"/>
        <v/>
      </c>
      <c r="AY59" s="22" t="str">
        <f t="shared" si="12"/>
        <v/>
      </c>
      <c r="AZ59" s="6" t="str">
        <f t="shared" si="13"/>
        <v/>
      </c>
      <c r="BA59" s="23" t="str">
        <f t="shared" si="14"/>
        <v/>
      </c>
      <c r="BB59" s="24" t="str">
        <f t="shared" si="15"/>
        <v/>
      </c>
      <c r="BE59" s="6" t="str">
        <f t="shared" si="16"/>
        <v/>
      </c>
    </row>
    <row r="60" spans="1:57" ht="28.5" customHeight="1" x14ac:dyDescent="0.4">
      <c r="A60" s="150"/>
      <c r="B60" s="152">
        <v>33</v>
      </c>
      <c r="C60" s="277" t="str">
        <f>IF(ROW()-27&lt;=MAX(①職員名簿!$AB$11:$AB$110),IF(INDEX(①職員名簿!G$11:G$110,MATCH(ROW()-27,①職員名簿!AB$11:AB$110,0))&lt;&gt;"",INDEX(①職員名簿!G$11:G$110,MATCH(ROW()-27,①職員名簿!AB$11:AB$110,0)),INDEX(①職員名簿!B$11:B$110,MATCH(ROW()-27,①職員名簿!$AB$11:$AB$110,0))),"")</f>
        <v/>
      </c>
      <c r="D60" s="278"/>
      <c r="E60" s="278"/>
      <c r="F60" s="278"/>
      <c r="G60" s="278"/>
      <c r="H60" s="278"/>
      <c r="I60" s="279"/>
      <c r="J60" s="280" t="str">
        <f>IF(ROW()-27&lt;=MAX(①職員名簿!$AB$11:$AB$110),IF(INDEX(①職員名簿!H$11:H$110,MATCH(ROW()-27,①職員名簿!AB$11:AB$110,0))&lt;&gt;"",INDEX(①職員名簿!H$11:H$110,MATCH(ROW()-27,①職員名簿!AB$11:AB$110,0)),INDEX(①職員名簿!C$11:C$110,MATCH(ROW()-27,①職員名簿!$AB$11:$AB$110,0))),"")</f>
        <v/>
      </c>
      <c r="K60" s="281"/>
      <c r="L60" s="281"/>
      <c r="M60" s="281"/>
      <c r="N60" s="281"/>
      <c r="O60" s="282"/>
      <c r="P60" s="283" t="str">
        <f>IF(ROW()-27&lt;=MAX(①職員名簿!$AB$11:$AB$110),INDEX(①職員名簿!D$11:D$110,MATCH(ROW()-27,①職員名簿!$AB$11:$AB$110,0)),"")</f>
        <v/>
      </c>
      <c r="Q60" s="284"/>
      <c r="R60" s="284"/>
      <c r="S60" s="284"/>
      <c r="T60" s="285"/>
      <c r="U60" s="286" t="str">
        <f t="shared" si="0"/>
        <v/>
      </c>
      <c r="V60" s="287"/>
      <c r="W60" s="74" t="s">
        <v>10</v>
      </c>
      <c r="X60" s="271" t="str">
        <f t="shared" si="1"/>
        <v/>
      </c>
      <c r="Y60" s="271"/>
      <c r="Z60" s="75" t="s">
        <v>26</v>
      </c>
      <c r="AA60" s="267" t="str">
        <f>IF(ROW()-27&lt;=MAX(①職員名簿!$AB$11:$AB$110),INDEX(①職員名簿!E$11:E$110,MATCH(ROW()-27,①職員名簿!$AB$11:$AB$110,0)),"")</f>
        <v/>
      </c>
      <c r="AB60" s="268"/>
      <c r="AC60" s="74" t="s">
        <v>10</v>
      </c>
      <c r="AD60" s="268" t="str">
        <f>IF(ROW()-27&lt;=MAX(①職員名簿!$AB$11:$AB$110),INDEX(①職員名簿!F$11:F$110,MATCH(ROW()-27,①職員名簿!$AB$11:$AB$110,0)),"")</f>
        <v/>
      </c>
      <c r="AE60" s="268"/>
      <c r="AF60" s="75" t="s">
        <v>26</v>
      </c>
      <c r="AG60" s="269" t="str">
        <f t="shared" si="2"/>
        <v/>
      </c>
      <c r="AH60" s="270"/>
      <c r="AI60" s="74" t="s">
        <v>10</v>
      </c>
      <c r="AJ60" s="271" t="str">
        <f t="shared" si="3"/>
        <v/>
      </c>
      <c r="AK60" s="271"/>
      <c r="AL60" s="75" t="s">
        <v>26</v>
      </c>
      <c r="AM6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0" s="93" t="str">
        <f>IF(ROW()-27&lt;=MAX(①職員名簿!$AB$11:$AB$110),IF(INDEX(①職員名簿!N$11:N$110,MATCH(ROW()-27,①職員名簿!$AB$11:$AB$110,0))&lt;&gt;"","〇",""),"")</f>
        <v/>
      </c>
      <c r="AO60" s="167"/>
      <c r="AP60" s="166"/>
      <c r="AW60" s="20" t="str">
        <f t="shared" si="10"/>
        <v/>
      </c>
      <c r="AX60" s="21" t="str">
        <f t="shared" si="11"/>
        <v/>
      </c>
      <c r="AY60" s="22" t="str">
        <f t="shared" si="12"/>
        <v/>
      </c>
      <c r="AZ60" s="6" t="str">
        <f t="shared" si="13"/>
        <v/>
      </c>
      <c r="BA60" s="23" t="str">
        <f t="shared" si="14"/>
        <v/>
      </c>
      <c r="BB60" s="24" t="str">
        <f t="shared" si="15"/>
        <v/>
      </c>
      <c r="BE60" s="6" t="str">
        <f t="shared" si="16"/>
        <v/>
      </c>
    </row>
    <row r="61" spans="1:57" ht="28.5" customHeight="1" x14ac:dyDescent="0.4">
      <c r="A61" s="150"/>
      <c r="B61" s="152">
        <v>34</v>
      </c>
      <c r="C61" s="277" t="str">
        <f>IF(ROW()-27&lt;=MAX(①職員名簿!$AB$11:$AB$110),IF(INDEX(①職員名簿!G$11:G$110,MATCH(ROW()-27,①職員名簿!AB$11:AB$110,0))&lt;&gt;"",INDEX(①職員名簿!G$11:G$110,MATCH(ROW()-27,①職員名簿!AB$11:AB$110,0)),INDEX(①職員名簿!B$11:B$110,MATCH(ROW()-27,①職員名簿!$AB$11:$AB$110,0))),"")</f>
        <v/>
      </c>
      <c r="D61" s="278"/>
      <c r="E61" s="278"/>
      <c r="F61" s="278"/>
      <c r="G61" s="278"/>
      <c r="H61" s="278"/>
      <c r="I61" s="279"/>
      <c r="J61" s="280" t="str">
        <f>IF(ROW()-27&lt;=MAX(①職員名簿!$AB$11:$AB$110),IF(INDEX(①職員名簿!H$11:H$110,MATCH(ROW()-27,①職員名簿!AB$11:AB$110,0))&lt;&gt;"",INDEX(①職員名簿!H$11:H$110,MATCH(ROW()-27,①職員名簿!AB$11:AB$110,0)),INDEX(①職員名簿!C$11:C$110,MATCH(ROW()-27,①職員名簿!$AB$11:$AB$110,0))),"")</f>
        <v/>
      </c>
      <c r="K61" s="281"/>
      <c r="L61" s="281"/>
      <c r="M61" s="281"/>
      <c r="N61" s="281"/>
      <c r="O61" s="282"/>
      <c r="P61" s="283" t="str">
        <f>IF(ROW()-27&lt;=MAX(①職員名簿!$AB$11:$AB$110),INDEX(①職員名簿!D$11:D$110,MATCH(ROW()-27,①職員名簿!$AB$11:$AB$110,0)),"")</f>
        <v/>
      </c>
      <c r="Q61" s="284"/>
      <c r="R61" s="284"/>
      <c r="S61" s="284"/>
      <c r="T61" s="285"/>
      <c r="U61" s="286" t="str">
        <f t="shared" si="0"/>
        <v/>
      </c>
      <c r="V61" s="287"/>
      <c r="W61" s="74" t="s">
        <v>10</v>
      </c>
      <c r="X61" s="271" t="str">
        <f t="shared" si="1"/>
        <v/>
      </c>
      <c r="Y61" s="271"/>
      <c r="Z61" s="75" t="s">
        <v>26</v>
      </c>
      <c r="AA61" s="267" t="str">
        <f>IF(ROW()-27&lt;=MAX(①職員名簿!$AB$11:$AB$110),INDEX(①職員名簿!E$11:E$110,MATCH(ROW()-27,①職員名簿!$AB$11:$AB$110,0)),"")</f>
        <v/>
      </c>
      <c r="AB61" s="268"/>
      <c r="AC61" s="74" t="s">
        <v>10</v>
      </c>
      <c r="AD61" s="268" t="str">
        <f>IF(ROW()-27&lt;=MAX(①職員名簿!$AB$11:$AB$110),INDEX(①職員名簿!F$11:F$110,MATCH(ROW()-27,①職員名簿!$AB$11:$AB$110,0)),"")</f>
        <v/>
      </c>
      <c r="AE61" s="268"/>
      <c r="AF61" s="75" t="s">
        <v>26</v>
      </c>
      <c r="AG61" s="269" t="str">
        <f t="shared" si="2"/>
        <v/>
      </c>
      <c r="AH61" s="270"/>
      <c r="AI61" s="74" t="s">
        <v>10</v>
      </c>
      <c r="AJ61" s="271" t="str">
        <f t="shared" si="3"/>
        <v/>
      </c>
      <c r="AK61" s="271"/>
      <c r="AL61" s="75" t="s">
        <v>26</v>
      </c>
      <c r="AM6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1" s="93" t="str">
        <f>IF(ROW()-27&lt;=MAX(①職員名簿!$AB$11:$AB$110),IF(INDEX(①職員名簿!N$11:N$110,MATCH(ROW()-27,①職員名簿!$AB$11:$AB$110,0))&lt;&gt;"","〇",""),"")</f>
        <v/>
      </c>
      <c r="AO61" s="167"/>
      <c r="AP61" s="166"/>
      <c r="AW61" s="20" t="str">
        <f t="shared" si="10"/>
        <v/>
      </c>
      <c r="AX61" s="21" t="str">
        <f t="shared" si="11"/>
        <v/>
      </c>
      <c r="AY61" s="22" t="str">
        <f t="shared" si="12"/>
        <v/>
      </c>
      <c r="AZ61" s="6" t="str">
        <f t="shared" si="13"/>
        <v/>
      </c>
      <c r="BA61" s="23" t="str">
        <f t="shared" si="14"/>
        <v/>
      </c>
      <c r="BB61" s="24" t="str">
        <f t="shared" si="15"/>
        <v/>
      </c>
      <c r="BE61" s="6" t="str">
        <f t="shared" si="16"/>
        <v/>
      </c>
    </row>
    <row r="62" spans="1:57" ht="28.5" customHeight="1" x14ac:dyDescent="0.4">
      <c r="A62" s="150"/>
      <c r="B62" s="152">
        <v>35</v>
      </c>
      <c r="C62" s="277" t="str">
        <f>IF(ROW()-27&lt;=MAX(①職員名簿!$AB$11:$AB$110),IF(INDEX(①職員名簿!G$11:G$110,MATCH(ROW()-27,①職員名簿!AB$11:AB$110,0))&lt;&gt;"",INDEX(①職員名簿!G$11:G$110,MATCH(ROW()-27,①職員名簿!AB$11:AB$110,0)),INDEX(①職員名簿!B$11:B$110,MATCH(ROW()-27,①職員名簿!$AB$11:$AB$110,0))),"")</f>
        <v/>
      </c>
      <c r="D62" s="278"/>
      <c r="E62" s="278"/>
      <c r="F62" s="278"/>
      <c r="G62" s="278"/>
      <c r="H62" s="278"/>
      <c r="I62" s="279"/>
      <c r="J62" s="280" t="str">
        <f>IF(ROW()-27&lt;=MAX(①職員名簿!$AB$11:$AB$110),IF(INDEX(①職員名簿!H$11:H$110,MATCH(ROW()-27,①職員名簿!AB$11:AB$110,0))&lt;&gt;"",INDEX(①職員名簿!H$11:H$110,MATCH(ROW()-27,①職員名簿!AB$11:AB$110,0)),INDEX(①職員名簿!C$11:C$110,MATCH(ROW()-27,①職員名簿!$AB$11:$AB$110,0))),"")</f>
        <v/>
      </c>
      <c r="K62" s="281"/>
      <c r="L62" s="281"/>
      <c r="M62" s="281"/>
      <c r="N62" s="281"/>
      <c r="O62" s="282"/>
      <c r="P62" s="283" t="str">
        <f>IF(ROW()-27&lt;=MAX(①職員名簿!$AB$11:$AB$110),INDEX(①職員名簿!D$11:D$110,MATCH(ROW()-27,①職員名簿!$AB$11:$AB$110,0)),"")</f>
        <v/>
      </c>
      <c r="Q62" s="284"/>
      <c r="R62" s="284"/>
      <c r="S62" s="284"/>
      <c r="T62" s="285"/>
      <c r="U62" s="286" t="str">
        <f t="shared" si="0"/>
        <v/>
      </c>
      <c r="V62" s="287"/>
      <c r="W62" s="74" t="s">
        <v>10</v>
      </c>
      <c r="X62" s="271" t="str">
        <f t="shared" si="1"/>
        <v/>
      </c>
      <c r="Y62" s="271"/>
      <c r="Z62" s="75" t="s">
        <v>26</v>
      </c>
      <c r="AA62" s="267" t="str">
        <f>IF(ROW()-27&lt;=MAX(①職員名簿!$AB$11:$AB$110),INDEX(①職員名簿!E$11:E$110,MATCH(ROW()-27,①職員名簿!$AB$11:$AB$110,0)),"")</f>
        <v/>
      </c>
      <c r="AB62" s="268"/>
      <c r="AC62" s="74" t="s">
        <v>10</v>
      </c>
      <c r="AD62" s="268" t="str">
        <f>IF(ROW()-27&lt;=MAX(①職員名簿!$AB$11:$AB$110),INDEX(①職員名簿!F$11:F$110,MATCH(ROW()-27,①職員名簿!$AB$11:$AB$110,0)),"")</f>
        <v/>
      </c>
      <c r="AE62" s="268"/>
      <c r="AF62" s="75" t="s">
        <v>26</v>
      </c>
      <c r="AG62" s="269" t="str">
        <f t="shared" si="2"/>
        <v/>
      </c>
      <c r="AH62" s="270"/>
      <c r="AI62" s="74" t="s">
        <v>10</v>
      </c>
      <c r="AJ62" s="271" t="str">
        <f t="shared" si="3"/>
        <v/>
      </c>
      <c r="AK62" s="271"/>
      <c r="AL62" s="75" t="s">
        <v>26</v>
      </c>
      <c r="AM6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2" s="93" t="str">
        <f>IF(ROW()-27&lt;=MAX(①職員名簿!$AB$11:$AB$110),IF(INDEX(①職員名簿!N$11:N$110,MATCH(ROW()-27,①職員名簿!$AB$11:$AB$110,0))&lt;&gt;"","〇",""),"")</f>
        <v/>
      </c>
      <c r="AO62" s="167"/>
      <c r="AP62" s="166"/>
      <c r="AW62" s="20" t="str">
        <f t="shared" si="10"/>
        <v/>
      </c>
      <c r="AX62" s="21" t="str">
        <f t="shared" si="11"/>
        <v/>
      </c>
      <c r="AY62" s="22" t="str">
        <f t="shared" si="12"/>
        <v/>
      </c>
      <c r="AZ62" s="6" t="str">
        <f t="shared" si="13"/>
        <v/>
      </c>
      <c r="BA62" s="23" t="str">
        <f t="shared" si="14"/>
        <v/>
      </c>
      <c r="BB62" s="24" t="str">
        <f t="shared" si="15"/>
        <v/>
      </c>
      <c r="BE62" s="6" t="str">
        <f t="shared" si="16"/>
        <v/>
      </c>
    </row>
    <row r="63" spans="1:57" ht="28.5" customHeight="1" x14ac:dyDescent="0.4">
      <c r="A63" s="150"/>
      <c r="B63" s="152">
        <v>36</v>
      </c>
      <c r="C63" s="277" t="str">
        <f>IF(ROW()-27&lt;=MAX(①職員名簿!$AB$11:$AB$110),IF(INDEX(①職員名簿!G$11:G$110,MATCH(ROW()-27,①職員名簿!AB$11:AB$110,0))&lt;&gt;"",INDEX(①職員名簿!G$11:G$110,MATCH(ROW()-27,①職員名簿!AB$11:AB$110,0)),INDEX(①職員名簿!B$11:B$110,MATCH(ROW()-27,①職員名簿!$AB$11:$AB$110,0))),"")</f>
        <v/>
      </c>
      <c r="D63" s="278"/>
      <c r="E63" s="278"/>
      <c r="F63" s="278"/>
      <c r="G63" s="278"/>
      <c r="H63" s="278"/>
      <c r="I63" s="279"/>
      <c r="J63" s="280" t="str">
        <f>IF(ROW()-27&lt;=MAX(①職員名簿!$AB$11:$AB$110),IF(INDEX(①職員名簿!H$11:H$110,MATCH(ROW()-27,①職員名簿!AB$11:AB$110,0))&lt;&gt;"",INDEX(①職員名簿!H$11:H$110,MATCH(ROW()-27,①職員名簿!AB$11:AB$110,0)),INDEX(①職員名簿!C$11:C$110,MATCH(ROW()-27,①職員名簿!$AB$11:$AB$110,0))),"")</f>
        <v/>
      </c>
      <c r="K63" s="281"/>
      <c r="L63" s="281"/>
      <c r="M63" s="281"/>
      <c r="N63" s="281"/>
      <c r="O63" s="282"/>
      <c r="P63" s="283" t="str">
        <f>IF(ROW()-27&lt;=MAX(①職員名簿!$AB$11:$AB$110),INDEX(①職員名簿!D$11:D$110,MATCH(ROW()-27,①職員名簿!$AB$11:$AB$110,0)),"")</f>
        <v/>
      </c>
      <c r="Q63" s="284"/>
      <c r="R63" s="284"/>
      <c r="S63" s="284"/>
      <c r="T63" s="285"/>
      <c r="U63" s="286" t="str">
        <f t="shared" si="0"/>
        <v/>
      </c>
      <c r="V63" s="287"/>
      <c r="W63" s="74" t="s">
        <v>10</v>
      </c>
      <c r="X63" s="271" t="str">
        <f t="shared" si="1"/>
        <v/>
      </c>
      <c r="Y63" s="271"/>
      <c r="Z63" s="75" t="s">
        <v>26</v>
      </c>
      <c r="AA63" s="267" t="str">
        <f>IF(ROW()-27&lt;=MAX(①職員名簿!$AB$11:$AB$110),INDEX(①職員名簿!E$11:E$110,MATCH(ROW()-27,①職員名簿!$AB$11:$AB$110,0)),"")</f>
        <v/>
      </c>
      <c r="AB63" s="268"/>
      <c r="AC63" s="74" t="s">
        <v>10</v>
      </c>
      <c r="AD63" s="268" t="str">
        <f>IF(ROW()-27&lt;=MAX(①職員名簿!$AB$11:$AB$110),INDEX(①職員名簿!F$11:F$110,MATCH(ROW()-27,①職員名簿!$AB$11:$AB$110,0)),"")</f>
        <v/>
      </c>
      <c r="AE63" s="268"/>
      <c r="AF63" s="75" t="s">
        <v>26</v>
      </c>
      <c r="AG63" s="269" t="str">
        <f t="shared" si="2"/>
        <v/>
      </c>
      <c r="AH63" s="270"/>
      <c r="AI63" s="74" t="s">
        <v>10</v>
      </c>
      <c r="AJ63" s="271" t="str">
        <f t="shared" si="3"/>
        <v/>
      </c>
      <c r="AK63" s="271"/>
      <c r="AL63" s="75" t="s">
        <v>26</v>
      </c>
      <c r="AM6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3" s="93" t="str">
        <f>IF(ROW()-27&lt;=MAX(①職員名簿!$AB$11:$AB$110),IF(INDEX(①職員名簿!N$11:N$110,MATCH(ROW()-27,①職員名簿!$AB$11:$AB$110,0))&lt;&gt;"","〇",""),"")</f>
        <v/>
      </c>
      <c r="AO63" s="167"/>
      <c r="AP63" s="166"/>
      <c r="AW63" s="20" t="str">
        <f t="shared" si="10"/>
        <v/>
      </c>
      <c r="AX63" s="21" t="str">
        <f t="shared" si="11"/>
        <v/>
      </c>
      <c r="AY63" s="22" t="str">
        <f t="shared" si="12"/>
        <v/>
      </c>
      <c r="AZ63" s="6" t="str">
        <f t="shared" si="13"/>
        <v/>
      </c>
      <c r="BA63" s="23" t="str">
        <f t="shared" si="14"/>
        <v/>
      </c>
      <c r="BB63" s="24" t="str">
        <f t="shared" si="15"/>
        <v/>
      </c>
      <c r="BE63" s="6" t="str">
        <f t="shared" si="16"/>
        <v/>
      </c>
    </row>
    <row r="64" spans="1:57" ht="28.5" customHeight="1" x14ac:dyDescent="0.4">
      <c r="A64" s="150"/>
      <c r="B64" s="152">
        <v>37</v>
      </c>
      <c r="C64" s="277" t="str">
        <f>IF(ROW()-27&lt;=MAX(①職員名簿!$AB$11:$AB$110),IF(INDEX(①職員名簿!G$11:G$110,MATCH(ROW()-27,①職員名簿!AB$11:AB$110,0))&lt;&gt;"",INDEX(①職員名簿!G$11:G$110,MATCH(ROW()-27,①職員名簿!AB$11:AB$110,0)),INDEX(①職員名簿!B$11:B$110,MATCH(ROW()-27,①職員名簿!$AB$11:$AB$110,0))),"")</f>
        <v/>
      </c>
      <c r="D64" s="278"/>
      <c r="E64" s="278"/>
      <c r="F64" s="278"/>
      <c r="G64" s="278"/>
      <c r="H64" s="278"/>
      <c r="I64" s="279"/>
      <c r="J64" s="280" t="str">
        <f>IF(ROW()-27&lt;=MAX(①職員名簿!$AB$11:$AB$110),IF(INDEX(①職員名簿!H$11:H$110,MATCH(ROW()-27,①職員名簿!AB$11:AB$110,0))&lt;&gt;"",INDEX(①職員名簿!H$11:H$110,MATCH(ROW()-27,①職員名簿!AB$11:AB$110,0)),INDEX(①職員名簿!C$11:C$110,MATCH(ROW()-27,①職員名簿!$AB$11:$AB$110,0))),"")</f>
        <v/>
      </c>
      <c r="K64" s="281"/>
      <c r="L64" s="281"/>
      <c r="M64" s="281"/>
      <c r="N64" s="281"/>
      <c r="O64" s="282"/>
      <c r="P64" s="283" t="str">
        <f>IF(ROW()-27&lt;=MAX(①職員名簿!$AB$11:$AB$110),INDEX(①職員名簿!D$11:D$110,MATCH(ROW()-27,①職員名簿!$AB$11:$AB$110,0)),"")</f>
        <v/>
      </c>
      <c r="Q64" s="284"/>
      <c r="R64" s="284"/>
      <c r="S64" s="284"/>
      <c r="T64" s="285"/>
      <c r="U64" s="286" t="str">
        <f t="shared" si="0"/>
        <v/>
      </c>
      <c r="V64" s="287"/>
      <c r="W64" s="74" t="s">
        <v>10</v>
      </c>
      <c r="X64" s="271" t="str">
        <f t="shared" si="1"/>
        <v/>
      </c>
      <c r="Y64" s="271"/>
      <c r="Z64" s="75" t="s">
        <v>26</v>
      </c>
      <c r="AA64" s="267" t="str">
        <f>IF(ROW()-27&lt;=MAX(①職員名簿!$AB$11:$AB$110),INDEX(①職員名簿!E$11:E$110,MATCH(ROW()-27,①職員名簿!$AB$11:$AB$110,0)),"")</f>
        <v/>
      </c>
      <c r="AB64" s="268"/>
      <c r="AC64" s="74" t="s">
        <v>10</v>
      </c>
      <c r="AD64" s="268" t="str">
        <f>IF(ROW()-27&lt;=MAX(①職員名簿!$AB$11:$AB$110),INDEX(①職員名簿!F$11:F$110,MATCH(ROW()-27,①職員名簿!$AB$11:$AB$110,0)),"")</f>
        <v/>
      </c>
      <c r="AE64" s="268"/>
      <c r="AF64" s="75" t="s">
        <v>26</v>
      </c>
      <c r="AG64" s="269" t="str">
        <f t="shared" si="2"/>
        <v/>
      </c>
      <c r="AH64" s="270"/>
      <c r="AI64" s="74" t="s">
        <v>10</v>
      </c>
      <c r="AJ64" s="271" t="str">
        <f t="shared" si="3"/>
        <v/>
      </c>
      <c r="AK64" s="271"/>
      <c r="AL64" s="75" t="s">
        <v>26</v>
      </c>
      <c r="AM6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4" s="93" t="str">
        <f>IF(ROW()-27&lt;=MAX(①職員名簿!$AB$11:$AB$110),IF(INDEX(①職員名簿!N$11:N$110,MATCH(ROW()-27,①職員名簿!$AB$11:$AB$110,0))&lt;&gt;"","〇",""),"")</f>
        <v/>
      </c>
      <c r="AO64" s="167"/>
      <c r="AP64" s="166"/>
      <c r="AW64" s="20" t="str">
        <f t="shared" si="10"/>
        <v/>
      </c>
      <c r="AX64" s="21" t="str">
        <f t="shared" si="11"/>
        <v/>
      </c>
      <c r="AY64" s="22" t="str">
        <f t="shared" si="12"/>
        <v/>
      </c>
      <c r="AZ64" s="6" t="str">
        <f t="shared" si="13"/>
        <v/>
      </c>
      <c r="BA64" s="23" t="str">
        <f t="shared" si="14"/>
        <v/>
      </c>
      <c r="BB64" s="24" t="str">
        <f t="shared" si="15"/>
        <v/>
      </c>
      <c r="BE64" s="6" t="str">
        <f t="shared" si="16"/>
        <v/>
      </c>
    </row>
    <row r="65" spans="1:57" ht="28.5" customHeight="1" x14ac:dyDescent="0.4">
      <c r="A65" s="150"/>
      <c r="B65" s="152">
        <v>38</v>
      </c>
      <c r="C65" s="277" t="str">
        <f>IF(ROW()-27&lt;=MAX(①職員名簿!$AB$11:$AB$110),IF(INDEX(①職員名簿!G$11:G$110,MATCH(ROW()-27,①職員名簿!AB$11:AB$110,0))&lt;&gt;"",INDEX(①職員名簿!G$11:G$110,MATCH(ROW()-27,①職員名簿!AB$11:AB$110,0)),INDEX(①職員名簿!B$11:B$110,MATCH(ROW()-27,①職員名簿!$AB$11:$AB$110,0))),"")</f>
        <v/>
      </c>
      <c r="D65" s="278"/>
      <c r="E65" s="278"/>
      <c r="F65" s="278"/>
      <c r="G65" s="278"/>
      <c r="H65" s="278"/>
      <c r="I65" s="279"/>
      <c r="J65" s="280" t="str">
        <f>IF(ROW()-27&lt;=MAX(①職員名簿!$AB$11:$AB$110),IF(INDEX(①職員名簿!H$11:H$110,MATCH(ROW()-27,①職員名簿!AB$11:AB$110,0))&lt;&gt;"",INDEX(①職員名簿!H$11:H$110,MATCH(ROW()-27,①職員名簿!AB$11:AB$110,0)),INDEX(①職員名簿!C$11:C$110,MATCH(ROW()-27,①職員名簿!$AB$11:$AB$110,0))),"")</f>
        <v/>
      </c>
      <c r="K65" s="281"/>
      <c r="L65" s="281"/>
      <c r="M65" s="281"/>
      <c r="N65" s="281"/>
      <c r="O65" s="282"/>
      <c r="P65" s="283" t="str">
        <f>IF(ROW()-27&lt;=MAX(①職員名簿!$AB$11:$AB$110),INDEX(①職員名簿!D$11:D$110,MATCH(ROW()-27,①職員名簿!$AB$11:$AB$110,0)),"")</f>
        <v/>
      </c>
      <c r="Q65" s="284"/>
      <c r="R65" s="284"/>
      <c r="S65" s="284"/>
      <c r="T65" s="285"/>
      <c r="U65" s="286" t="str">
        <f t="shared" si="0"/>
        <v/>
      </c>
      <c r="V65" s="287"/>
      <c r="W65" s="74" t="s">
        <v>10</v>
      </c>
      <c r="X65" s="271" t="str">
        <f t="shared" si="1"/>
        <v/>
      </c>
      <c r="Y65" s="271"/>
      <c r="Z65" s="75" t="s">
        <v>26</v>
      </c>
      <c r="AA65" s="267" t="str">
        <f>IF(ROW()-27&lt;=MAX(①職員名簿!$AB$11:$AB$110),INDEX(①職員名簿!E$11:E$110,MATCH(ROW()-27,①職員名簿!$AB$11:$AB$110,0)),"")</f>
        <v/>
      </c>
      <c r="AB65" s="268"/>
      <c r="AC65" s="74" t="s">
        <v>10</v>
      </c>
      <c r="AD65" s="268" t="str">
        <f>IF(ROW()-27&lt;=MAX(①職員名簿!$AB$11:$AB$110),INDEX(①職員名簿!F$11:F$110,MATCH(ROW()-27,①職員名簿!$AB$11:$AB$110,0)),"")</f>
        <v/>
      </c>
      <c r="AE65" s="268"/>
      <c r="AF65" s="75" t="s">
        <v>26</v>
      </c>
      <c r="AG65" s="269" t="str">
        <f t="shared" si="2"/>
        <v/>
      </c>
      <c r="AH65" s="270"/>
      <c r="AI65" s="74" t="s">
        <v>10</v>
      </c>
      <c r="AJ65" s="271" t="str">
        <f t="shared" si="3"/>
        <v/>
      </c>
      <c r="AK65" s="271"/>
      <c r="AL65" s="75" t="s">
        <v>26</v>
      </c>
      <c r="AM6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5" s="93" t="str">
        <f>IF(ROW()-27&lt;=MAX(①職員名簿!$AB$11:$AB$110),IF(INDEX(①職員名簿!N$11:N$110,MATCH(ROW()-27,①職員名簿!$AB$11:$AB$110,0))&lt;&gt;"","〇",""),"")</f>
        <v/>
      </c>
      <c r="AO65" s="167"/>
      <c r="AP65" s="166"/>
      <c r="AW65" s="20" t="str">
        <f t="shared" si="10"/>
        <v/>
      </c>
      <c r="AX65" s="21" t="str">
        <f t="shared" si="11"/>
        <v/>
      </c>
      <c r="AY65" s="22" t="str">
        <f t="shared" si="12"/>
        <v/>
      </c>
      <c r="AZ65" s="6" t="str">
        <f t="shared" si="13"/>
        <v/>
      </c>
      <c r="BA65" s="23" t="str">
        <f t="shared" si="14"/>
        <v/>
      </c>
      <c r="BB65" s="24" t="str">
        <f t="shared" si="15"/>
        <v/>
      </c>
      <c r="BE65" s="6" t="str">
        <f t="shared" si="16"/>
        <v/>
      </c>
    </row>
    <row r="66" spans="1:57" ht="28.5" customHeight="1" x14ac:dyDescent="0.4">
      <c r="A66" s="150"/>
      <c r="B66" s="152">
        <v>39</v>
      </c>
      <c r="C66" s="277" t="str">
        <f>IF(ROW()-27&lt;=MAX(①職員名簿!$AB$11:$AB$110),IF(INDEX(①職員名簿!G$11:G$110,MATCH(ROW()-27,①職員名簿!AB$11:AB$110,0))&lt;&gt;"",INDEX(①職員名簿!G$11:G$110,MATCH(ROW()-27,①職員名簿!AB$11:AB$110,0)),INDEX(①職員名簿!B$11:B$110,MATCH(ROW()-27,①職員名簿!$AB$11:$AB$110,0))),"")</f>
        <v/>
      </c>
      <c r="D66" s="278"/>
      <c r="E66" s="278"/>
      <c r="F66" s="278"/>
      <c r="G66" s="278"/>
      <c r="H66" s="278"/>
      <c r="I66" s="279"/>
      <c r="J66" s="280" t="str">
        <f>IF(ROW()-27&lt;=MAX(①職員名簿!$AB$11:$AB$110),IF(INDEX(①職員名簿!H$11:H$110,MATCH(ROW()-27,①職員名簿!AB$11:AB$110,0))&lt;&gt;"",INDEX(①職員名簿!H$11:H$110,MATCH(ROW()-27,①職員名簿!AB$11:AB$110,0)),INDEX(①職員名簿!C$11:C$110,MATCH(ROW()-27,①職員名簿!$AB$11:$AB$110,0))),"")</f>
        <v/>
      </c>
      <c r="K66" s="281"/>
      <c r="L66" s="281"/>
      <c r="M66" s="281"/>
      <c r="N66" s="281"/>
      <c r="O66" s="282"/>
      <c r="P66" s="283" t="str">
        <f>IF(ROW()-27&lt;=MAX(①職員名簿!$AB$11:$AB$110),INDEX(①職員名簿!D$11:D$110,MATCH(ROW()-27,①職員名簿!$AB$11:$AB$110,0)),"")</f>
        <v/>
      </c>
      <c r="Q66" s="284"/>
      <c r="R66" s="284"/>
      <c r="S66" s="284"/>
      <c r="T66" s="285"/>
      <c r="U66" s="286" t="str">
        <f t="shared" si="0"/>
        <v/>
      </c>
      <c r="V66" s="287"/>
      <c r="W66" s="74" t="s">
        <v>10</v>
      </c>
      <c r="X66" s="271" t="str">
        <f t="shared" si="1"/>
        <v/>
      </c>
      <c r="Y66" s="271"/>
      <c r="Z66" s="75" t="s">
        <v>26</v>
      </c>
      <c r="AA66" s="267" t="str">
        <f>IF(ROW()-27&lt;=MAX(①職員名簿!$AB$11:$AB$110),INDEX(①職員名簿!E$11:E$110,MATCH(ROW()-27,①職員名簿!$AB$11:$AB$110,0)),"")</f>
        <v/>
      </c>
      <c r="AB66" s="268"/>
      <c r="AC66" s="74" t="s">
        <v>10</v>
      </c>
      <c r="AD66" s="268" t="str">
        <f>IF(ROW()-27&lt;=MAX(①職員名簿!$AB$11:$AB$110),INDEX(①職員名簿!F$11:F$110,MATCH(ROW()-27,①職員名簿!$AB$11:$AB$110,0)),"")</f>
        <v/>
      </c>
      <c r="AE66" s="268"/>
      <c r="AF66" s="75" t="s">
        <v>26</v>
      </c>
      <c r="AG66" s="269" t="str">
        <f t="shared" si="2"/>
        <v/>
      </c>
      <c r="AH66" s="270"/>
      <c r="AI66" s="74" t="s">
        <v>10</v>
      </c>
      <c r="AJ66" s="271" t="str">
        <f t="shared" si="3"/>
        <v/>
      </c>
      <c r="AK66" s="271"/>
      <c r="AL66" s="75" t="s">
        <v>26</v>
      </c>
      <c r="AM6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6" s="93" t="str">
        <f>IF(ROW()-27&lt;=MAX(①職員名簿!$AB$11:$AB$110),IF(INDEX(①職員名簿!N$11:N$110,MATCH(ROW()-27,①職員名簿!$AB$11:$AB$110,0))&lt;&gt;"","〇",""),"")</f>
        <v/>
      </c>
      <c r="AO66" s="167"/>
      <c r="AP66" s="166"/>
      <c r="AW66" s="20" t="str">
        <f t="shared" si="10"/>
        <v/>
      </c>
      <c r="AX66" s="21" t="str">
        <f t="shared" si="11"/>
        <v/>
      </c>
      <c r="AY66" s="22" t="str">
        <f t="shared" si="12"/>
        <v/>
      </c>
      <c r="AZ66" s="6" t="str">
        <f t="shared" si="13"/>
        <v/>
      </c>
      <c r="BA66" s="23" t="str">
        <f t="shared" si="14"/>
        <v/>
      </c>
      <c r="BB66" s="24" t="str">
        <f t="shared" si="15"/>
        <v/>
      </c>
      <c r="BE66" s="6" t="str">
        <f t="shared" si="16"/>
        <v/>
      </c>
    </row>
    <row r="67" spans="1:57" ht="28.5" customHeight="1" x14ac:dyDescent="0.4">
      <c r="A67" s="150"/>
      <c r="B67" s="152">
        <v>40</v>
      </c>
      <c r="C67" s="277" t="str">
        <f>IF(ROW()-27&lt;=MAX(①職員名簿!$AB$11:$AB$110),IF(INDEX(①職員名簿!G$11:G$110,MATCH(ROW()-27,①職員名簿!AB$11:AB$110,0))&lt;&gt;"",INDEX(①職員名簿!G$11:G$110,MATCH(ROW()-27,①職員名簿!AB$11:AB$110,0)),INDEX(①職員名簿!B$11:B$110,MATCH(ROW()-27,①職員名簿!$AB$11:$AB$110,0))),"")</f>
        <v/>
      </c>
      <c r="D67" s="278"/>
      <c r="E67" s="278"/>
      <c r="F67" s="278"/>
      <c r="G67" s="278"/>
      <c r="H67" s="278"/>
      <c r="I67" s="279"/>
      <c r="J67" s="280" t="str">
        <f>IF(ROW()-27&lt;=MAX(①職員名簿!$AB$11:$AB$110),IF(INDEX(①職員名簿!H$11:H$110,MATCH(ROW()-27,①職員名簿!AB$11:AB$110,0))&lt;&gt;"",INDEX(①職員名簿!H$11:H$110,MATCH(ROW()-27,①職員名簿!AB$11:AB$110,0)),INDEX(①職員名簿!C$11:C$110,MATCH(ROW()-27,①職員名簿!$AB$11:$AB$110,0))),"")</f>
        <v/>
      </c>
      <c r="K67" s="281"/>
      <c r="L67" s="281"/>
      <c r="M67" s="281"/>
      <c r="N67" s="281"/>
      <c r="O67" s="282"/>
      <c r="P67" s="283" t="str">
        <f>IF(ROW()-27&lt;=MAX(①職員名簿!$AB$11:$AB$110),INDEX(①職員名簿!D$11:D$110,MATCH(ROW()-27,①職員名簿!$AB$11:$AB$110,0)),"")</f>
        <v/>
      </c>
      <c r="Q67" s="284"/>
      <c r="R67" s="284"/>
      <c r="S67" s="284"/>
      <c r="T67" s="285"/>
      <c r="U67" s="286" t="str">
        <f t="shared" si="0"/>
        <v/>
      </c>
      <c r="V67" s="287"/>
      <c r="W67" s="74" t="s">
        <v>10</v>
      </c>
      <c r="X67" s="271" t="str">
        <f t="shared" si="1"/>
        <v/>
      </c>
      <c r="Y67" s="271"/>
      <c r="Z67" s="75" t="s">
        <v>26</v>
      </c>
      <c r="AA67" s="267" t="str">
        <f>IF(ROW()-27&lt;=MAX(①職員名簿!$AB$11:$AB$110),INDEX(①職員名簿!E$11:E$110,MATCH(ROW()-27,①職員名簿!$AB$11:$AB$110,0)),"")</f>
        <v/>
      </c>
      <c r="AB67" s="268"/>
      <c r="AC67" s="74" t="s">
        <v>10</v>
      </c>
      <c r="AD67" s="268" t="str">
        <f>IF(ROW()-27&lt;=MAX(①職員名簿!$AB$11:$AB$110),INDEX(①職員名簿!F$11:F$110,MATCH(ROW()-27,①職員名簿!$AB$11:$AB$110,0)),"")</f>
        <v/>
      </c>
      <c r="AE67" s="268"/>
      <c r="AF67" s="75" t="s">
        <v>26</v>
      </c>
      <c r="AG67" s="269" t="str">
        <f t="shared" si="2"/>
        <v/>
      </c>
      <c r="AH67" s="270"/>
      <c r="AI67" s="74" t="s">
        <v>10</v>
      </c>
      <c r="AJ67" s="271" t="str">
        <f t="shared" si="3"/>
        <v/>
      </c>
      <c r="AK67" s="271"/>
      <c r="AL67" s="75" t="s">
        <v>26</v>
      </c>
      <c r="AM6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7" s="93" t="str">
        <f>IF(ROW()-27&lt;=MAX(①職員名簿!$AB$11:$AB$110),IF(INDEX(①職員名簿!N$11:N$110,MATCH(ROW()-27,①職員名簿!$AB$11:$AB$110,0))&lt;&gt;"","〇",""),"")</f>
        <v/>
      </c>
      <c r="AO67" s="167"/>
      <c r="AP67" s="166"/>
      <c r="AW67" s="20" t="str">
        <f t="shared" si="10"/>
        <v/>
      </c>
      <c r="AX67" s="21" t="str">
        <f t="shared" si="11"/>
        <v/>
      </c>
      <c r="AY67" s="22" t="str">
        <f t="shared" si="12"/>
        <v/>
      </c>
      <c r="AZ67" s="6" t="str">
        <f t="shared" si="13"/>
        <v/>
      </c>
      <c r="BA67" s="23" t="str">
        <f t="shared" si="14"/>
        <v/>
      </c>
      <c r="BB67" s="24" t="str">
        <f t="shared" si="15"/>
        <v/>
      </c>
      <c r="BE67" s="6" t="str">
        <f t="shared" si="16"/>
        <v/>
      </c>
    </row>
    <row r="68" spans="1:57" ht="28.5" customHeight="1" x14ac:dyDescent="0.4">
      <c r="A68" s="150"/>
      <c r="B68" s="152">
        <v>41</v>
      </c>
      <c r="C68" s="277" t="str">
        <f>IF(ROW()-27&lt;=MAX(①職員名簿!$AB$11:$AB$110),IF(INDEX(①職員名簿!G$11:G$110,MATCH(ROW()-27,①職員名簿!AB$11:AB$110,0))&lt;&gt;"",INDEX(①職員名簿!G$11:G$110,MATCH(ROW()-27,①職員名簿!AB$11:AB$110,0)),INDEX(①職員名簿!B$11:B$110,MATCH(ROW()-27,①職員名簿!$AB$11:$AB$110,0))),"")</f>
        <v/>
      </c>
      <c r="D68" s="278"/>
      <c r="E68" s="278"/>
      <c r="F68" s="278"/>
      <c r="G68" s="278"/>
      <c r="H68" s="278"/>
      <c r="I68" s="279"/>
      <c r="J68" s="280" t="str">
        <f>IF(ROW()-27&lt;=MAX(①職員名簿!$AB$11:$AB$110),IF(INDEX(①職員名簿!H$11:H$110,MATCH(ROW()-27,①職員名簿!AB$11:AB$110,0))&lt;&gt;"",INDEX(①職員名簿!H$11:H$110,MATCH(ROW()-27,①職員名簿!AB$11:AB$110,0)),INDEX(①職員名簿!C$11:C$110,MATCH(ROW()-27,①職員名簿!$AB$11:$AB$110,0))),"")</f>
        <v/>
      </c>
      <c r="K68" s="281"/>
      <c r="L68" s="281"/>
      <c r="M68" s="281"/>
      <c r="N68" s="281"/>
      <c r="O68" s="282"/>
      <c r="P68" s="283" t="str">
        <f>IF(ROW()-27&lt;=MAX(①職員名簿!$AB$11:$AB$110),INDEX(①職員名簿!D$11:D$110,MATCH(ROW()-27,①職員名簿!$AB$11:$AB$110,0)),"")</f>
        <v/>
      </c>
      <c r="Q68" s="284"/>
      <c r="R68" s="284"/>
      <c r="S68" s="284"/>
      <c r="T68" s="285"/>
      <c r="U68" s="286" t="str">
        <f t="shared" si="0"/>
        <v/>
      </c>
      <c r="V68" s="287"/>
      <c r="W68" s="74" t="s">
        <v>10</v>
      </c>
      <c r="X68" s="271" t="str">
        <f t="shared" si="1"/>
        <v/>
      </c>
      <c r="Y68" s="271"/>
      <c r="Z68" s="75" t="s">
        <v>26</v>
      </c>
      <c r="AA68" s="267" t="str">
        <f>IF(ROW()-27&lt;=MAX(①職員名簿!$AB$11:$AB$110),INDEX(①職員名簿!E$11:E$110,MATCH(ROW()-27,①職員名簿!$AB$11:$AB$110,0)),"")</f>
        <v/>
      </c>
      <c r="AB68" s="268"/>
      <c r="AC68" s="74" t="s">
        <v>10</v>
      </c>
      <c r="AD68" s="268" t="str">
        <f>IF(ROW()-27&lt;=MAX(①職員名簿!$AB$11:$AB$110),INDEX(①職員名簿!F$11:F$110,MATCH(ROW()-27,①職員名簿!$AB$11:$AB$110,0)),"")</f>
        <v/>
      </c>
      <c r="AE68" s="268"/>
      <c r="AF68" s="75" t="s">
        <v>26</v>
      </c>
      <c r="AG68" s="269" t="str">
        <f t="shared" si="2"/>
        <v/>
      </c>
      <c r="AH68" s="270"/>
      <c r="AI68" s="74" t="s">
        <v>10</v>
      </c>
      <c r="AJ68" s="271" t="str">
        <f t="shared" si="3"/>
        <v/>
      </c>
      <c r="AK68" s="271"/>
      <c r="AL68" s="75" t="s">
        <v>26</v>
      </c>
      <c r="AM6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8" s="93" t="str">
        <f>IF(ROW()-27&lt;=MAX(①職員名簿!$AB$11:$AB$110),IF(INDEX(①職員名簿!N$11:N$110,MATCH(ROW()-27,①職員名簿!$AB$11:$AB$110,0))&lt;&gt;"","〇",""),"")</f>
        <v/>
      </c>
      <c r="AO68" s="167"/>
      <c r="AP68" s="166"/>
      <c r="AW68" s="20" t="str">
        <f t="shared" si="10"/>
        <v/>
      </c>
      <c r="AX68" s="21" t="str">
        <f t="shared" si="11"/>
        <v/>
      </c>
      <c r="AY68" s="22" t="str">
        <f t="shared" si="12"/>
        <v/>
      </c>
      <c r="AZ68" s="6" t="str">
        <f t="shared" si="13"/>
        <v/>
      </c>
      <c r="BA68" s="23" t="str">
        <f t="shared" si="14"/>
        <v/>
      </c>
      <c r="BB68" s="24" t="str">
        <f t="shared" si="15"/>
        <v/>
      </c>
      <c r="BE68" s="6" t="str">
        <f t="shared" si="16"/>
        <v/>
      </c>
    </row>
    <row r="69" spans="1:57" ht="28.5" customHeight="1" x14ac:dyDescent="0.4">
      <c r="A69" s="150"/>
      <c r="B69" s="152">
        <v>42</v>
      </c>
      <c r="C69" s="277" t="str">
        <f>IF(ROW()-27&lt;=MAX(①職員名簿!$AB$11:$AB$110),IF(INDEX(①職員名簿!G$11:G$110,MATCH(ROW()-27,①職員名簿!AB$11:AB$110,0))&lt;&gt;"",INDEX(①職員名簿!G$11:G$110,MATCH(ROW()-27,①職員名簿!AB$11:AB$110,0)),INDEX(①職員名簿!B$11:B$110,MATCH(ROW()-27,①職員名簿!$AB$11:$AB$110,0))),"")</f>
        <v/>
      </c>
      <c r="D69" s="278"/>
      <c r="E69" s="278"/>
      <c r="F69" s="278"/>
      <c r="G69" s="278"/>
      <c r="H69" s="278"/>
      <c r="I69" s="279"/>
      <c r="J69" s="280" t="str">
        <f>IF(ROW()-27&lt;=MAX(①職員名簿!$AB$11:$AB$110),IF(INDEX(①職員名簿!H$11:H$110,MATCH(ROW()-27,①職員名簿!AB$11:AB$110,0))&lt;&gt;"",INDEX(①職員名簿!H$11:H$110,MATCH(ROW()-27,①職員名簿!AB$11:AB$110,0)),INDEX(①職員名簿!C$11:C$110,MATCH(ROW()-27,①職員名簿!$AB$11:$AB$110,0))),"")</f>
        <v/>
      </c>
      <c r="K69" s="281"/>
      <c r="L69" s="281"/>
      <c r="M69" s="281"/>
      <c r="N69" s="281"/>
      <c r="O69" s="282"/>
      <c r="P69" s="283" t="str">
        <f>IF(ROW()-27&lt;=MAX(①職員名簿!$AB$11:$AB$110),INDEX(①職員名簿!D$11:D$110,MATCH(ROW()-27,①職員名簿!$AB$11:$AB$110,0)),"")</f>
        <v/>
      </c>
      <c r="Q69" s="284"/>
      <c r="R69" s="284"/>
      <c r="S69" s="284"/>
      <c r="T69" s="285"/>
      <c r="U69" s="286" t="str">
        <f t="shared" si="0"/>
        <v/>
      </c>
      <c r="V69" s="287"/>
      <c r="W69" s="74" t="s">
        <v>10</v>
      </c>
      <c r="X69" s="271" t="str">
        <f t="shared" si="1"/>
        <v/>
      </c>
      <c r="Y69" s="271"/>
      <c r="Z69" s="75" t="s">
        <v>26</v>
      </c>
      <c r="AA69" s="267" t="str">
        <f>IF(ROW()-27&lt;=MAX(①職員名簿!$AB$11:$AB$110),INDEX(①職員名簿!E$11:E$110,MATCH(ROW()-27,①職員名簿!$AB$11:$AB$110,0)),"")</f>
        <v/>
      </c>
      <c r="AB69" s="268"/>
      <c r="AC69" s="74" t="s">
        <v>10</v>
      </c>
      <c r="AD69" s="268" t="str">
        <f>IF(ROW()-27&lt;=MAX(①職員名簿!$AB$11:$AB$110),INDEX(①職員名簿!F$11:F$110,MATCH(ROW()-27,①職員名簿!$AB$11:$AB$110,0)),"")</f>
        <v/>
      </c>
      <c r="AE69" s="268"/>
      <c r="AF69" s="75" t="s">
        <v>26</v>
      </c>
      <c r="AG69" s="269" t="str">
        <f t="shared" si="2"/>
        <v/>
      </c>
      <c r="AH69" s="270"/>
      <c r="AI69" s="74" t="s">
        <v>10</v>
      </c>
      <c r="AJ69" s="271" t="str">
        <f t="shared" si="3"/>
        <v/>
      </c>
      <c r="AK69" s="271"/>
      <c r="AL69" s="75" t="s">
        <v>26</v>
      </c>
      <c r="AM6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9" s="93" t="str">
        <f>IF(ROW()-27&lt;=MAX(①職員名簿!$AB$11:$AB$110),IF(INDEX(①職員名簿!N$11:N$110,MATCH(ROW()-27,①職員名簿!$AB$11:$AB$110,0))&lt;&gt;"","〇",""),"")</f>
        <v/>
      </c>
      <c r="AO69" s="167"/>
      <c r="AP69" s="166"/>
      <c r="AW69" s="20" t="str">
        <f t="shared" si="10"/>
        <v/>
      </c>
      <c r="AX69" s="21" t="str">
        <f t="shared" si="11"/>
        <v/>
      </c>
      <c r="AY69" s="22" t="str">
        <f t="shared" si="12"/>
        <v/>
      </c>
      <c r="AZ69" s="6" t="str">
        <f t="shared" si="13"/>
        <v/>
      </c>
      <c r="BA69" s="23" t="str">
        <f t="shared" si="14"/>
        <v/>
      </c>
      <c r="BB69" s="24" t="str">
        <f t="shared" si="15"/>
        <v/>
      </c>
      <c r="BE69" s="6" t="str">
        <f t="shared" si="16"/>
        <v/>
      </c>
    </row>
    <row r="70" spans="1:57" ht="28.5" customHeight="1" x14ac:dyDescent="0.4">
      <c r="A70" s="150"/>
      <c r="B70" s="152">
        <v>43</v>
      </c>
      <c r="C70" s="277" t="str">
        <f>IF(ROW()-27&lt;=MAX(①職員名簿!$AB$11:$AB$110),IF(INDEX(①職員名簿!G$11:G$110,MATCH(ROW()-27,①職員名簿!AB$11:AB$110,0))&lt;&gt;"",INDEX(①職員名簿!G$11:G$110,MATCH(ROW()-27,①職員名簿!AB$11:AB$110,0)),INDEX(①職員名簿!B$11:B$110,MATCH(ROW()-27,①職員名簿!$AB$11:$AB$110,0))),"")</f>
        <v/>
      </c>
      <c r="D70" s="278"/>
      <c r="E70" s="278"/>
      <c r="F70" s="278"/>
      <c r="G70" s="278"/>
      <c r="H70" s="278"/>
      <c r="I70" s="279"/>
      <c r="J70" s="280" t="str">
        <f>IF(ROW()-27&lt;=MAX(①職員名簿!$AB$11:$AB$110),IF(INDEX(①職員名簿!H$11:H$110,MATCH(ROW()-27,①職員名簿!AB$11:AB$110,0))&lt;&gt;"",INDEX(①職員名簿!H$11:H$110,MATCH(ROW()-27,①職員名簿!AB$11:AB$110,0)),INDEX(①職員名簿!C$11:C$110,MATCH(ROW()-27,①職員名簿!$AB$11:$AB$110,0))),"")</f>
        <v/>
      </c>
      <c r="K70" s="281"/>
      <c r="L70" s="281"/>
      <c r="M70" s="281"/>
      <c r="N70" s="281"/>
      <c r="O70" s="282"/>
      <c r="P70" s="283" t="str">
        <f>IF(ROW()-27&lt;=MAX(①職員名簿!$AB$11:$AB$110),INDEX(①職員名簿!D$11:D$110,MATCH(ROW()-27,①職員名簿!$AB$11:$AB$110,0)),"")</f>
        <v/>
      </c>
      <c r="Q70" s="284"/>
      <c r="R70" s="284"/>
      <c r="S70" s="284"/>
      <c r="T70" s="285"/>
      <c r="U70" s="286" t="str">
        <f t="shared" si="0"/>
        <v/>
      </c>
      <c r="V70" s="287"/>
      <c r="W70" s="74" t="s">
        <v>10</v>
      </c>
      <c r="X70" s="271" t="str">
        <f t="shared" si="1"/>
        <v/>
      </c>
      <c r="Y70" s="271"/>
      <c r="Z70" s="75" t="s">
        <v>26</v>
      </c>
      <c r="AA70" s="267" t="str">
        <f>IF(ROW()-27&lt;=MAX(①職員名簿!$AB$11:$AB$110),INDEX(①職員名簿!E$11:E$110,MATCH(ROW()-27,①職員名簿!$AB$11:$AB$110,0)),"")</f>
        <v/>
      </c>
      <c r="AB70" s="268"/>
      <c r="AC70" s="74" t="s">
        <v>10</v>
      </c>
      <c r="AD70" s="268" t="str">
        <f>IF(ROW()-27&lt;=MAX(①職員名簿!$AB$11:$AB$110),INDEX(①職員名簿!F$11:F$110,MATCH(ROW()-27,①職員名簿!$AB$11:$AB$110,0)),"")</f>
        <v/>
      </c>
      <c r="AE70" s="268"/>
      <c r="AF70" s="75" t="s">
        <v>26</v>
      </c>
      <c r="AG70" s="269" t="str">
        <f t="shared" si="2"/>
        <v/>
      </c>
      <c r="AH70" s="270"/>
      <c r="AI70" s="74" t="s">
        <v>10</v>
      </c>
      <c r="AJ70" s="271" t="str">
        <f t="shared" si="3"/>
        <v/>
      </c>
      <c r="AK70" s="271"/>
      <c r="AL70" s="75" t="s">
        <v>26</v>
      </c>
      <c r="AM7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0" s="93" t="str">
        <f>IF(ROW()-27&lt;=MAX(①職員名簿!$AB$11:$AB$110),IF(INDEX(①職員名簿!N$11:N$110,MATCH(ROW()-27,①職員名簿!$AB$11:$AB$110,0))&lt;&gt;"","〇",""),"")</f>
        <v/>
      </c>
      <c r="AO70" s="167"/>
      <c r="AP70" s="166"/>
      <c r="AW70" s="20" t="str">
        <f t="shared" si="10"/>
        <v/>
      </c>
      <c r="AX70" s="21" t="str">
        <f t="shared" si="11"/>
        <v/>
      </c>
      <c r="AY70" s="22" t="str">
        <f t="shared" si="12"/>
        <v/>
      </c>
      <c r="AZ70" s="6" t="str">
        <f t="shared" si="13"/>
        <v/>
      </c>
      <c r="BA70" s="23" t="str">
        <f t="shared" si="14"/>
        <v/>
      </c>
      <c r="BB70" s="24" t="str">
        <f t="shared" si="15"/>
        <v/>
      </c>
      <c r="BE70" s="6" t="str">
        <f t="shared" si="16"/>
        <v/>
      </c>
    </row>
    <row r="71" spans="1:57" ht="28.5" customHeight="1" x14ac:dyDescent="0.4">
      <c r="A71" s="150"/>
      <c r="B71" s="152">
        <v>44</v>
      </c>
      <c r="C71" s="277" t="str">
        <f>IF(ROW()-27&lt;=MAX(①職員名簿!$AB$11:$AB$110),IF(INDEX(①職員名簿!G$11:G$110,MATCH(ROW()-27,①職員名簿!AB$11:AB$110,0))&lt;&gt;"",INDEX(①職員名簿!G$11:G$110,MATCH(ROW()-27,①職員名簿!AB$11:AB$110,0)),INDEX(①職員名簿!B$11:B$110,MATCH(ROW()-27,①職員名簿!$AB$11:$AB$110,0))),"")</f>
        <v/>
      </c>
      <c r="D71" s="278"/>
      <c r="E71" s="278"/>
      <c r="F71" s="278"/>
      <c r="G71" s="278"/>
      <c r="H71" s="278"/>
      <c r="I71" s="279"/>
      <c r="J71" s="280" t="str">
        <f>IF(ROW()-27&lt;=MAX(①職員名簿!$AB$11:$AB$110),IF(INDEX(①職員名簿!H$11:H$110,MATCH(ROW()-27,①職員名簿!AB$11:AB$110,0))&lt;&gt;"",INDEX(①職員名簿!H$11:H$110,MATCH(ROW()-27,①職員名簿!AB$11:AB$110,0)),INDEX(①職員名簿!C$11:C$110,MATCH(ROW()-27,①職員名簿!$AB$11:$AB$110,0))),"")</f>
        <v/>
      </c>
      <c r="K71" s="281"/>
      <c r="L71" s="281"/>
      <c r="M71" s="281"/>
      <c r="N71" s="281"/>
      <c r="O71" s="282"/>
      <c r="P71" s="283" t="str">
        <f>IF(ROW()-27&lt;=MAX(①職員名簿!$AB$11:$AB$110),INDEX(①職員名簿!D$11:D$110,MATCH(ROW()-27,①職員名簿!$AB$11:$AB$110,0)),"")</f>
        <v/>
      </c>
      <c r="Q71" s="284"/>
      <c r="R71" s="284"/>
      <c r="S71" s="284"/>
      <c r="T71" s="285"/>
      <c r="U71" s="286" t="str">
        <f t="shared" si="0"/>
        <v/>
      </c>
      <c r="V71" s="287"/>
      <c r="W71" s="74" t="s">
        <v>10</v>
      </c>
      <c r="X71" s="271" t="str">
        <f t="shared" si="1"/>
        <v/>
      </c>
      <c r="Y71" s="271"/>
      <c r="Z71" s="75" t="s">
        <v>26</v>
      </c>
      <c r="AA71" s="267" t="str">
        <f>IF(ROW()-27&lt;=MAX(①職員名簿!$AB$11:$AB$110),INDEX(①職員名簿!E$11:E$110,MATCH(ROW()-27,①職員名簿!$AB$11:$AB$110,0)),"")</f>
        <v/>
      </c>
      <c r="AB71" s="268"/>
      <c r="AC71" s="74" t="s">
        <v>10</v>
      </c>
      <c r="AD71" s="268" t="str">
        <f>IF(ROW()-27&lt;=MAX(①職員名簿!$AB$11:$AB$110),INDEX(①職員名簿!F$11:F$110,MATCH(ROW()-27,①職員名簿!$AB$11:$AB$110,0)),"")</f>
        <v/>
      </c>
      <c r="AE71" s="268"/>
      <c r="AF71" s="75" t="s">
        <v>26</v>
      </c>
      <c r="AG71" s="269" t="str">
        <f t="shared" si="2"/>
        <v/>
      </c>
      <c r="AH71" s="270"/>
      <c r="AI71" s="74" t="s">
        <v>10</v>
      </c>
      <c r="AJ71" s="271" t="str">
        <f t="shared" si="3"/>
        <v/>
      </c>
      <c r="AK71" s="271"/>
      <c r="AL71" s="75" t="s">
        <v>26</v>
      </c>
      <c r="AM7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1" s="93" t="str">
        <f>IF(ROW()-27&lt;=MAX(①職員名簿!$AB$11:$AB$110),IF(INDEX(①職員名簿!N$11:N$110,MATCH(ROW()-27,①職員名簿!$AB$11:$AB$110,0))&lt;&gt;"","〇",""),"")</f>
        <v/>
      </c>
      <c r="AO71" s="167"/>
      <c r="AP71" s="166"/>
      <c r="AW71" s="20" t="str">
        <f t="shared" si="10"/>
        <v/>
      </c>
      <c r="AX71" s="21" t="str">
        <f t="shared" si="11"/>
        <v/>
      </c>
      <c r="AY71" s="22" t="str">
        <f t="shared" si="12"/>
        <v/>
      </c>
      <c r="AZ71" s="6" t="str">
        <f t="shared" si="13"/>
        <v/>
      </c>
      <c r="BA71" s="23" t="str">
        <f t="shared" si="14"/>
        <v/>
      </c>
      <c r="BB71" s="24" t="str">
        <f t="shared" si="15"/>
        <v/>
      </c>
      <c r="BE71" s="6" t="str">
        <f t="shared" si="16"/>
        <v/>
      </c>
    </row>
    <row r="72" spans="1:57" ht="28.5" customHeight="1" x14ac:dyDescent="0.4">
      <c r="A72" s="150"/>
      <c r="B72" s="152">
        <v>45</v>
      </c>
      <c r="C72" s="277" t="str">
        <f>IF(ROW()-27&lt;=MAX(①職員名簿!$AB$11:$AB$110),IF(INDEX(①職員名簿!G$11:G$110,MATCH(ROW()-27,①職員名簿!AB$11:AB$110,0))&lt;&gt;"",INDEX(①職員名簿!G$11:G$110,MATCH(ROW()-27,①職員名簿!AB$11:AB$110,0)),INDEX(①職員名簿!B$11:B$110,MATCH(ROW()-27,①職員名簿!$AB$11:$AB$110,0))),"")</f>
        <v/>
      </c>
      <c r="D72" s="278"/>
      <c r="E72" s="278"/>
      <c r="F72" s="278"/>
      <c r="G72" s="278"/>
      <c r="H72" s="278"/>
      <c r="I72" s="279"/>
      <c r="J72" s="280" t="str">
        <f>IF(ROW()-27&lt;=MAX(①職員名簿!$AB$11:$AB$110),IF(INDEX(①職員名簿!H$11:H$110,MATCH(ROW()-27,①職員名簿!AB$11:AB$110,0))&lt;&gt;"",INDEX(①職員名簿!H$11:H$110,MATCH(ROW()-27,①職員名簿!AB$11:AB$110,0)),INDEX(①職員名簿!C$11:C$110,MATCH(ROW()-27,①職員名簿!$AB$11:$AB$110,0))),"")</f>
        <v/>
      </c>
      <c r="K72" s="281"/>
      <c r="L72" s="281"/>
      <c r="M72" s="281"/>
      <c r="N72" s="281"/>
      <c r="O72" s="282"/>
      <c r="P72" s="283" t="str">
        <f>IF(ROW()-27&lt;=MAX(①職員名簿!$AB$11:$AB$110),INDEX(①職員名簿!D$11:D$110,MATCH(ROW()-27,①職員名簿!$AB$11:$AB$110,0)),"")</f>
        <v/>
      </c>
      <c r="Q72" s="284"/>
      <c r="R72" s="284"/>
      <c r="S72" s="284"/>
      <c r="T72" s="285"/>
      <c r="U72" s="286" t="str">
        <f t="shared" si="0"/>
        <v/>
      </c>
      <c r="V72" s="287"/>
      <c r="W72" s="74" t="s">
        <v>10</v>
      </c>
      <c r="X72" s="271" t="str">
        <f t="shared" si="1"/>
        <v/>
      </c>
      <c r="Y72" s="271"/>
      <c r="Z72" s="75" t="s">
        <v>26</v>
      </c>
      <c r="AA72" s="267" t="str">
        <f>IF(ROW()-27&lt;=MAX(①職員名簿!$AB$11:$AB$110),INDEX(①職員名簿!E$11:E$110,MATCH(ROW()-27,①職員名簿!$AB$11:$AB$110,0)),"")</f>
        <v/>
      </c>
      <c r="AB72" s="268"/>
      <c r="AC72" s="74" t="s">
        <v>10</v>
      </c>
      <c r="AD72" s="268" t="str">
        <f>IF(ROW()-27&lt;=MAX(①職員名簿!$AB$11:$AB$110),INDEX(①職員名簿!F$11:F$110,MATCH(ROW()-27,①職員名簿!$AB$11:$AB$110,0)),"")</f>
        <v/>
      </c>
      <c r="AE72" s="268"/>
      <c r="AF72" s="75" t="s">
        <v>26</v>
      </c>
      <c r="AG72" s="269" t="str">
        <f t="shared" si="2"/>
        <v/>
      </c>
      <c r="AH72" s="270"/>
      <c r="AI72" s="74" t="s">
        <v>10</v>
      </c>
      <c r="AJ72" s="271" t="str">
        <f t="shared" si="3"/>
        <v/>
      </c>
      <c r="AK72" s="271"/>
      <c r="AL72" s="75" t="s">
        <v>26</v>
      </c>
      <c r="AM7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2" s="93" t="str">
        <f>IF(ROW()-27&lt;=MAX(①職員名簿!$AB$11:$AB$110),IF(INDEX(①職員名簿!N$11:N$110,MATCH(ROW()-27,①職員名簿!$AB$11:$AB$110,0))&lt;&gt;"","〇",""),"")</f>
        <v/>
      </c>
      <c r="AO72" s="167"/>
      <c r="AP72" s="166"/>
      <c r="AW72" s="20" t="str">
        <f t="shared" si="10"/>
        <v/>
      </c>
      <c r="AX72" s="21" t="str">
        <f t="shared" si="11"/>
        <v/>
      </c>
      <c r="AY72" s="22" t="str">
        <f t="shared" si="12"/>
        <v/>
      </c>
      <c r="AZ72" s="6" t="str">
        <f t="shared" si="13"/>
        <v/>
      </c>
      <c r="BA72" s="23" t="str">
        <f t="shared" si="14"/>
        <v/>
      </c>
      <c r="BB72" s="24" t="str">
        <f t="shared" si="15"/>
        <v/>
      </c>
      <c r="BE72" s="6" t="str">
        <f t="shared" si="16"/>
        <v/>
      </c>
    </row>
    <row r="73" spans="1:57" ht="28.5" customHeight="1" x14ac:dyDescent="0.4">
      <c r="A73" s="150"/>
      <c r="B73" s="152">
        <v>46</v>
      </c>
      <c r="C73" s="277" t="str">
        <f>IF(ROW()-27&lt;=MAX(①職員名簿!$AB$11:$AB$110),IF(INDEX(①職員名簿!G$11:G$110,MATCH(ROW()-27,①職員名簿!AB$11:AB$110,0))&lt;&gt;"",INDEX(①職員名簿!G$11:G$110,MATCH(ROW()-27,①職員名簿!AB$11:AB$110,0)),INDEX(①職員名簿!B$11:B$110,MATCH(ROW()-27,①職員名簿!$AB$11:$AB$110,0))),"")</f>
        <v/>
      </c>
      <c r="D73" s="278"/>
      <c r="E73" s="278"/>
      <c r="F73" s="278"/>
      <c r="G73" s="278"/>
      <c r="H73" s="278"/>
      <c r="I73" s="279"/>
      <c r="J73" s="280" t="str">
        <f>IF(ROW()-27&lt;=MAX(①職員名簿!$AB$11:$AB$110),IF(INDEX(①職員名簿!H$11:H$110,MATCH(ROW()-27,①職員名簿!AB$11:AB$110,0))&lt;&gt;"",INDEX(①職員名簿!H$11:H$110,MATCH(ROW()-27,①職員名簿!AB$11:AB$110,0)),INDEX(①職員名簿!C$11:C$110,MATCH(ROW()-27,①職員名簿!$AB$11:$AB$110,0))),"")</f>
        <v/>
      </c>
      <c r="K73" s="281"/>
      <c r="L73" s="281"/>
      <c r="M73" s="281"/>
      <c r="N73" s="281"/>
      <c r="O73" s="282"/>
      <c r="P73" s="283" t="str">
        <f>IF(ROW()-27&lt;=MAX(①職員名簿!$AB$11:$AB$110),INDEX(①職員名簿!D$11:D$110,MATCH(ROW()-27,①職員名簿!$AB$11:$AB$110,0)),"")</f>
        <v/>
      </c>
      <c r="Q73" s="284"/>
      <c r="R73" s="284"/>
      <c r="S73" s="284"/>
      <c r="T73" s="285"/>
      <c r="U73" s="286" t="str">
        <f t="shared" si="0"/>
        <v/>
      </c>
      <c r="V73" s="287"/>
      <c r="W73" s="74" t="s">
        <v>10</v>
      </c>
      <c r="X73" s="271" t="str">
        <f t="shared" si="1"/>
        <v/>
      </c>
      <c r="Y73" s="271"/>
      <c r="Z73" s="75" t="s">
        <v>26</v>
      </c>
      <c r="AA73" s="267" t="str">
        <f>IF(ROW()-27&lt;=MAX(①職員名簿!$AB$11:$AB$110),INDEX(①職員名簿!E$11:E$110,MATCH(ROW()-27,①職員名簿!$AB$11:$AB$110,0)),"")</f>
        <v/>
      </c>
      <c r="AB73" s="268"/>
      <c r="AC73" s="74" t="s">
        <v>10</v>
      </c>
      <c r="AD73" s="268" t="str">
        <f>IF(ROW()-27&lt;=MAX(①職員名簿!$AB$11:$AB$110),INDEX(①職員名簿!F$11:F$110,MATCH(ROW()-27,①職員名簿!$AB$11:$AB$110,0)),"")</f>
        <v/>
      </c>
      <c r="AE73" s="268"/>
      <c r="AF73" s="75" t="s">
        <v>26</v>
      </c>
      <c r="AG73" s="269" t="str">
        <f t="shared" si="2"/>
        <v/>
      </c>
      <c r="AH73" s="270"/>
      <c r="AI73" s="74" t="s">
        <v>10</v>
      </c>
      <c r="AJ73" s="271" t="str">
        <f t="shared" si="3"/>
        <v/>
      </c>
      <c r="AK73" s="271"/>
      <c r="AL73" s="75" t="s">
        <v>26</v>
      </c>
      <c r="AM7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3" s="93" t="str">
        <f>IF(ROW()-27&lt;=MAX(①職員名簿!$AB$11:$AB$110),IF(INDEX(①職員名簿!N$11:N$110,MATCH(ROW()-27,①職員名簿!$AB$11:$AB$110,0))&lt;&gt;"","〇",""),"")</f>
        <v/>
      </c>
      <c r="AO73" s="167"/>
      <c r="AP73" s="166"/>
      <c r="AW73" s="20" t="str">
        <f t="shared" si="10"/>
        <v/>
      </c>
      <c r="AX73" s="21" t="str">
        <f t="shared" si="11"/>
        <v/>
      </c>
      <c r="AY73" s="22" t="str">
        <f t="shared" si="12"/>
        <v/>
      </c>
      <c r="AZ73" s="6" t="str">
        <f t="shared" si="13"/>
        <v/>
      </c>
      <c r="BA73" s="23" t="str">
        <f t="shared" si="14"/>
        <v/>
      </c>
      <c r="BB73" s="24" t="str">
        <f t="shared" si="15"/>
        <v/>
      </c>
      <c r="BE73" s="6" t="str">
        <f t="shared" si="16"/>
        <v/>
      </c>
    </row>
    <row r="74" spans="1:57" ht="28.5" customHeight="1" x14ac:dyDescent="0.4">
      <c r="A74" s="150"/>
      <c r="B74" s="152">
        <v>47</v>
      </c>
      <c r="C74" s="277" t="str">
        <f>IF(ROW()-27&lt;=MAX(①職員名簿!$AB$11:$AB$110),IF(INDEX(①職員名簿!G$11:G$110,MATCH(ROW()-27,①職員名簿!AB$11:AB$110,0))&lt;&gt;"",INDEX(①職員名簿!G$11:G$110,MATCH(ROW()-27,①職員名簿!AB$11:AB$110,0)),INDEX(①職員名簿!B$11:B$110,MATCH(ROW()-27,①職員名簿!$AB$11:$AB$110,0))),"")</f>
        <v/>
      </c>
      <c r="D74" s="278"/>
      <c r="E74" s="278"/>
      <c r="F74" s="278"/>
      <c r="G74" s="278"/>
      <c r="H74" s="278"/>
      <c r="I74" s="279"/>
      <c r="J74" s="280" t="str">
        <f>IF(ROW()-27&lt;=MAX(①職員名簿!$AB$11:$AB$110),IF(INDEX(①職員名簿!H$11:H$110,MATCH(ROW()-27,①職員名簿!AB$11:AB$110,0))&lt;&gt;"",INDEX(①職員名簿!H$11:H$110,MATCH(ROW()-27,①職員名簿!AB$11:AB$110,0)),INDEX(①職員名簿!C$11:C$110,MATCH(ROW()-27,①職員名簿!$AB$11:$AB$110,0))),"")</f>
        <v/>
      </c>
      <c r="K74" s="281"/>
      <c r="L74" s="281"/>
      <c r="M74" s="281"/>
      <c r="N74" s="281"/>
      <c r="O74" s="282"/>
      <c r="P74" s="283" t="str">
        <f>IF(ROW()-27&lt;=MAX(①職員名簿!$AB$11:$AB$110),INDEX(①職員名簿!D$11:D$110,MATCH(ROW()-27,①職員名簿!$AB$11:$AB$110,0)),"")</f>
        <v/>
      </c>
      <c r="Q74" s="284"/>
      <c r="R74" s="284"/>
      <c r="S74" s="284"/>
      <c r="T74" s="285"/>
      <c r="U74" s="286" t="str">
        <f t="shared" si="0"/>
        <v/>
      </c>
      <c r="V74" s="287"/>
      <c r="W74" s="74" t="s">
        <v>10</v>
      </c>
      <c r="X74" s="271" t="str">
        <f t="shared" si="1"/>
        <v/>
      </c>
      <c r="Y74" s="271"/>
      <c r="Z74" s="75" t="s">
        <v>26</v>
      </c>
      <c r="AA74" s="267" t="str">
        <f>IF(ROW()-27&lt;=MAX(①職員名簿!$AB$11:$AB$110),INDEX(①職員名簿!E$11:E$110,MATCH(ROW()-27,①職員名簿!$AB$11:$AB$110,0)),"")</f>
        <v/>
      </c>
      <c r="AB74" s="268"/>
      <c r="AC74" s="74" t="s">
        <v>10</v>
      </c>
      <c r="AD74" s="268" t="str">
        <f>IF(ROW()-27&lt;=MAX(①職員名簿!$AB$11:$AB$110),INDEX(①職員名簿!F$11:F$110,MATCH(ROW()-27,①職員名簿!$AB$11:$AB$110,0)),"")</f>
        <v/>
      </c>
      <c r="AE74" s="268"/>
      <c r="AF74" s="75" t="s">
        <v>26</v>
      </c>
      <c r="AG74" s="269" t="str">
        <f t="shared" si="2"/>
        <v/>
      </c>
      <c r="AH74" s="270"/>
      <c r="AI74" s="74" t="s">
        <v>10</v>
      </c>
      <c r="AJ74" s="271" t="str">
        <f t="shared" si="3"/>
        <v/>
      </c>
      <c r="AK74" s="271"/>
      <c r="AL74" s="75" t="s">
        <v>26</v>
      </c>
      <c r="AM7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4" s="93" t="str">
        <f>IF(ROW()-27&lt;=MAX(①職員名簿!$AB$11:$AB$110),IF(INDEX(①職員名簿!N$11:N$110,MATCH(ROW()-27,①職員名簿!$AB$11:$AB$110,0))&lt;&gt;"","〇",""),"")</f>
        <v/>
      </c>
      <c r="AO74" s="167"/>
      <c r="AP74" s="166"/>
      <c r="AW74" s="20" t="str">
        <f t="shared" si="10"/>
        <v/>
      </c>
      <c r="AX74" s="21" t="str">
        <f t="shared" si="11"/>
        <v/>
      </c>
      <c r="AY74" s="22" t="str">
        <f t="shared" si="12"/>
        <v/>
      </c>
      <c r="AZ74" s="6" t="str">
        <f t="shared" si="13"/>
        <v/>
      </c>
      <c r="BA74" s="23" t="str">
        <f t="shared" si="14"/>
        <v/>
      </c>
      <c r="BB74" s="24" t="str">
        <f t="shared" si="15"/>
        <v/>
      </c>
      <c r="BE74" s="6" t="str">
        <f t="shared" si="16"/>
        <v/>
      </c>
    </row>
    <row r="75" spans="1:57" ht="28.5" customHeight="1" x14ac:dyDescent="0.4">
      <c r="A75" s="150"/>
      <c r="B75" s="152">
        <v>48</v>
      </c>
      <c r="C75" s="277" t="str">
        <f>IF(ROW()-27&lt;=MAX(①職員名簿!$AB$11:$AB$110),IF(INDEX(①職員名簿!G$11:G$110,MATCH(ROW()-27,①職員名簿!AB$11:AB$110,0))&lt;&gt;"",INDEX(①職員名簿!G$11:G$110,MATCH(ROW()-27,①職員名簿!AB$11:AB$110,0)),INDEX(①職員名簿!B$11:B$110,MATCH(ROW()-27,①職員名簿!$AB$11:$AB$110,0))),"")</f>
        <v/>
      </c>
      <c r="D75" s="278"/>
      <c r="E75" s="278"/>
      <c r="F75" s="278"/>
      <c r="G75" s="278"/>
      <c r="H75" s="278"/>
      <c r="I75" s="279"/>
      <c r="J75" s="280" t="str">
        <f>IF(ROW()-27&lt;=MAX(①職員名簿!$AB$11:$AB$110),IF(INDEX(①職員名簿!H$11:H$110,MATCH(ROW()-27,①職員名簿!AB$11:AB$110,0))&lt;&gt;"",INDEX(①職員名簿!H$11:H$110,MATCH(ROW()-27,①職員名簿!AB$11:AB$110,0)),INDEX(①職員名簿!C$11:C$110,MATCH(ROW()-27,①職員名簿!$AB$11:$AB$110,0))),"")</f>
        <v/>
      </c>
      <c r="K75" s="281"/>
      <c r="L75" s="281"/>
      <c r="M75" s="281"/>
      <c r="N75" s="281"/>
      <c r="O75" s="282"/>
      <c r="P75" s="283" t="str">
        <f>IF(ROW()-27&lt;=MAX(①職員名簿!$AB$11:$AB$110),INDEX(①職員名簿!D$11:D$110,MATCH(ROW()-27,①職員名簿!$AB$11:$AB$110,0)),"")</f>
        <v/>
      </c>
      <c r="Q75" s="284"/>
      <c r="R75" s="284"/>
      <c r="S75" s="284"/>
      <c r="T75" s="285"/>
      <c r="U75" s="286" t="str">
        <f t="shared" si="0"/>
        <v/>
      </c>
      <c r="V75" s="287"/>
      <c r="W75" s="74" t="s">
        <v>10</v>
      </c>
      <c r="X75" s="271" t="str">
        <f t="shared" si="1"/>
        <v/>
      </c>
      <c r="Y75" s="271"/>
      <c r="Z75" s="75" t="s">
        <v>26</v>
      </c>
      <c r="AA75" s="267" t="str">
        <f>IF(ROW()-27&lt;=MAX(①職員名簿!$AB$11:$AB$110),INDEX(①職員名簿!E$11:E$110,MATCH(ROW()-27,①職員名簿!$AB$11:$AB$110,0)),"")</f>
        <v/>
      </c>
      <c r="AB75" s="268"/>
      <c r="AC75" s="74" t="s">
        <v>10</v>
      </c>
      <c r="AD75" s="268" t="str">
        <f>IF(ROW()-27&lt;=MAX(①職員名簿!$AB$11:$AB$110),INDEX(①職員名簿!F$11:F$110,MATCH(ROW()-27,①職員名簿!$AB$11:$AB$110,0)),"")</f>
        <v/>
      </c>
      <c r="AE75" s="268"/>
      <c r="AF75" s="75" t="s">
        <v>26</v>
      </c>
      <c r="AG75" s="269" t="str">
        <f t="shared" si="2"/>
        <v/>
      </c>
      <c r="AH75" s="270"/>
      <c r="AI75" s="74" t="s">
        <v>10</v>
      </c>
      <c r="AJ75" s="271" t="str">
        <f t="shared" si="3"/>
        <v/>
      </c>
      <c r="AK75" s="271"/>
      <c r="AL75" s="75" t="s">
        <v>26</v>
      </c>
      <c r="AM7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5" s="93" t="str">
        <f>IF(ROW()-27&lt;=MAX(①職員名簿!$AB$11:$AB$110),IF(INDEX(①職員名簿!N$11:N$110,MATCH(ROW()-27,①職員名簿!$AB$11:$AB$110,0))&lt;&gt;"","〇",""),"")</f>
        <v/>
      </c>
      <c r="AO75" s="167"/>
      <c r="AP75" s="166"/>
      <c r="AW75" s="20" t="str">
        <f t="shared" si="10"/>
        <v/>
      </c>
      <c r="AX75" s="21" t="str">
        <f t="shared" si="11"/>
        <v/>
      </c>
      <c r="AY75" s="22" t="str">
        <f t="shared" si="12"/>
        <v/>
      </c>
      <c r="AZ75" s="6" t="str">
        <f t="shared" si="13"/>
        <v/>
      </c>
      <c r="BA75" s="23" t="str">
        <f t="shared" si="14"/>
        <v/>
      </c>
      <c r="BB75" s="24" t="str">
        <f t="shared" si="15"/>
        <v/>
      </c>
      <c r="BE75" s="6" t="str">
        <f t="shared" si="16"/>
        <v/>
      </c>
    </row>
    <row r="76" spans="1:57" ht="28.5" customHeight="1" x14ac:dyDescent="0.4">
      <c r="A76" s="150"/>
      <c r="B76" s="152">
        <v>49</v>
      </c>
      <c r="C76" s="277" t="str">
        <f>IF(ROW()-27&lt;=MAX(①職員名簿!$AB$11:$AB$110),IF(INDEX(①職員名簿!G$11:G$110,MATCH(ROW()-27,①職員名簿!AB$11:AB$110,0))&lt;&gt;"",INDEX(①職員名簿!G$11:G$110,MATCH(ROW()-27,①職員名簿!AB$11:AB$110,0)),INDEX(①職員名簿!B$11:B$110,MATCH(ROW()-27,①職員名簿!$AB$11:$AB$110,0))),"")</f>
        <v/>
      </c>
      <c r="D76" s="278"/>
      <c r="E76" s="278"/>
      <c r="F76" s="278"/>
      <c r="G76" s="278"/>
      <c r="H76" s="278"/>
      <c r="I76" s="279"/>
      <c r="J76" s="280" t="str">
        <f>IF(ROW()-27&lt;=MAX(①職員名簿!$AB$11:$AB$110),IF(INDEX(①職員名簿!H$11:H$110,MATCH(ROW()-27,①職員名簿!AB$11:AB$110,0))&lt;&gt;"",INDEX(①職員名簿!H$11:H$110,MATCH(ROW()-27,①職員名簿!AB$11:AB$110,0)),INDEX(①職員名簿!C$11:C$110,MATCH(ROW()-27,①職員名簿!$AB$11:$AB$110,0))),"")</f>
        <v/>
      </c>
      <c r="K76" s="281"/>
      <c r="L76" s="281"/>
      <c r="M76" s="281"/>
      <c r="N76" s="281"/>
      <c r="O76" s="282"/>
      <c r="P76" s="283" t="str">
        <f>IF(ROW()-27&lt;=MAX(①職員名簿!$AB$11:$AB$110),INDEX(①職員名簿!D$11:D$110,MATCH(ROW()-27,①職員名簿!$AB$11:$AB$110,0)),"")</f>
        <v/>
      </c>
      <c r="Q76" s="284"/>
      <c r="R76" s="284"/>
      <c r="S76" s="284"/>
      <c r="T76" s="285"/>
      <c r="U76" s="286" t="str">
        <f t="shared" si="0"/>
        <v/>
      </c>
      <c r="V76" s="287"/>
      <c r="W76" s="74" t="s">
        <v>10</v>
      </c>
      <c r="X76" s="271" t="str">
        <f t="shared" si="1"/>
        <v/>
      </c>
      <c r="Y76" s="271"/>
      <c r="Z76" s="75" t="s">
        <v>26</v>
      </c>
      <c r="AA76" s="267" t="str">
        <f>IF(ROW()-27&lt;=MAX(①職員名簿!$AB$11:$AB$110),INDEX(①職員名簿!E$11:E$110,MATCH(ROW()-27,①職員名簿!$AB$11:$AB$110,0)),"")</f>
        <v/>
      </c>
      <c r="AB76" s="268"/>
      <c r="AC76" s="74" t="s">
        <v>10</v>
      </c>
      <c r="AD76" s="268" t="str">
        <f>IF(ROW()-27&lt;=MAX(①職員名簿!$AB$11:$AB$110),INDEX(①職員名簿!F$11:F$110,MATCH(ROW()-27,①職員名簿!$AB$11:$AB$110,0)),"")</f>
        <v/>
      </c>
      <c r="AE76" s="268"/>
      <c r="AF76" s="75" t="s">
        <v>26</v>
      </c>
      <c r="AG76" s="269" t="str">
        <f t="shared" si="2"/>
        <v/>
      </c>
      <c r="AH76" s="270"/>
      <c r="AI76" s="74" t="s">
        <v>10</v>
      </c>
      <c r="AJ76" s="271" t="str">
        <f t="shared" si="3"/>
        <v/>
      </c>
      <c r="AK76" s="271"/>
      <c r="AL76" s="75" t="s">
        <v>26</v>
      </c>
      <c r="AM7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6" s="93" t="str">
        <f>IF(ROW()-27&lt;=MAX(①職員名簿!$AB$11:$AB$110),IF(INDEX(①職員名簿!N$11:N$110,MATCH(ROW()-27,①職員名簿!$AB$11:$AB$110,0))&lt;&gt;"","〇",""),"")</f>
        <v/>
      </c>
      <c r="AO76" s="167"/>
      <c r="AP76" s="166"/>
      <c r="AW76" s="20" t="str">
        <f t="shared" si="10"/>
        <v/>
      </c>
      <c r="AX76" s="21" t="str">
        <f t="shared" si="11"/>
        <v/>
      </c>
      <c r="AY76" s="22" t="str">
        <f t="shared" si="12"/>
        <v/>
      </c>
      <c r="AZ76" s="6" t="str">
        <f t="shared" si="13"/>
        <v/>
      </c>
      <c r="BA76" s="23" t="str">
        <f t="shared" si="14"/>
        <v/>
      </c>
      <c r="BB76" s="24" t="str">
        <f t="shared" si="15"/>
        <v/>
      </c>
      <c r="BE76" s="6" t="str">
        <f t="shared" si="16"/>
        <v/>
      </c>
    </row>
    <row r="77" spans="1:57" ht="28.5" customHeight="1" x14ac:dyDescent="0.4">
      <c r="A77" s="150"/>
      <c r="B77" s="152">
        <v>50</v>
      </c>
      <c r="C77" s="277" t="str">
        <f>IF(ROW()-27&lt;=MAX(①職員名簿!$AB$11:$AB$110),IF(INDEX(①職員名簿!G$11:G$110,MATCH(ROW()-27,①職員名簿!AB$11:AB$110,0))&lt;&gt;"",INDEX(①職員名簿!G$11:G$110,MATCH(ROW()-27,①職員名簿!AB$11:AB$110,0)),INDEX(①職員名簿!B$11:B$110,MATCH(ROW()-27,①職員名簿!$AB$11:$AB$110,0))),"")</f>
        <v/>
      </c>
      <c r="D77" s="278"/>
      <c r="E77" s="278"/>
      <c r="F77" s="278"/>
      <c r="G77" s="278"/>
      <c r="H77" s="278"/>
      <c r="I77" s="279"/>
      <c r="J77" s="280" t="str">
        <f>IF(ROW()-27&lt;=MAX(①職員名簿!$AB$11:$AB$110),IF(INDEX(①職員名簿!H$11:H$110,MATCH(ROW()-27,①職員名簿!AB$11:AB$110,0))&lt;&gt;"",INDEX(①職員名簿!H$11:H$110,MATCH(ROW()-27,①職員名簿!AB$11:AB$110,0)),INDEX(①職員名簿!C$11:C$110,MATCH(ROW()-27,①職員名簿!$AB$11:$AB$110,0))),"")</f>
        <v/>
      </c>
      <c r="K77" s="281"/>
      <c r="L77" s="281"/>
      <c r="M77" s="281"/>
      <c r="N77" s="281"/>
      <c r="O77" s="282"/>
      <c r="P77" s="283" t="str">
        <f>IF(ROW()-27&lt;=MAX(①職員名簿!$AB$11:$AB$110),INDEX(①職員名簿!D$11:D$110,MATCH(ROW()-27,①職員名簿!$AB$11:$AB$110,0)),"")</f>
        <v/>
      </c>
      <c r="Q77" s="284"/>
      <c r="R77" s="284"/>
      <c r="S77" s="284"/>
      <c r="T77" s="285"/>
      <c r="U77" s="286" t="str">
        <f t="shared" si="0"/>
        <v/>
      </c>
      <c r="V77" s="287"/>
      <c r="W77" s="74" t="s">
        <v>10</v>
      </c>
      <c r="X77" s="271" t="str">
        <f t="shared" si="1"/>
        <v/>
      </c>
      <c r="Y77" s="271"/>
      <c r="Z77" s="75" t="s">
        <v>26</v>
      </c>
      <c r="AA77" s="267" t="str">
        <f>IF(ROW()-27&lt;=MAX(①職員名簿!$AB$11:$AB$110),INDEX(①職員名簿!E$11:E$110,MATCH(ROW()-27,①職員名簿!$AB$11:$AB$110,0)),"")</f>
        <v/>
      </c>
      <c r="AB77" s="268"/>
      <c r="AC77" s="74" t="s">
        <v>10</v>
      </c>
      <c r="AD77" s="268" t="str">
        <f>IF(ROW()-27&lt;=MAX(①職員名簿!$AB$11:$AB$110),INDEX(①職員名簿!F$11:F$110,MATCH(ROW()-27,①職員名簿!$AB$11:$AB$110,0)),"")</f>
        <v/>
      </c>
      <c r="AE77" s="268"/>
      <c r="AF77" s="75" t="s">
        <v>26</v>
      </c>
      <c r="AG77" s="269" t="str">
        <f t="shared" si="2"/>
        <v/>
      </c>
      <c r="AH77" s="270"/>
      <c r="AI77" s="74" t="s">
        <v>10</v>
      </c>
      <c r="AJ77" s="271" t="str">
        <f t="shared" si="3"/>
        <v/>
      </c>
      <c r="AK77" s="271"/>
      <c r="AL77" s="75" t="s">
        <v>26</v>
      </c>
      <c r="AM7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7" s="93" t="str">
        <f>IF(ROW()-27&lt;=MAX(①職員名簿!$AB$11:$AB$110),IF(INDEX(①職員名簿!N$11:N$110,MATCH(ROW()-27,①職員名簿!$AB$11:$AB$110,0))&lt;&gt;"","〇",""),"")</f>
        <v/>
      </c>
      <c r="AO77" s="167"/>
      <c r="AP77" s="166"/>
      <c r="AW77" s="20" t="str">
        <f t="shared" si="10"/>
        <v/>
      </c>
      <c r="AX77" s="21" t="str">
        <f t="shared" si="11"/>
        <v/>
      </c>
      <c r="AY77" s="22" t="str">
        <f t="shared" si="12"/>
        <v/>
      </c>
      <c r="AZ77" s="6" t="str">
        <f t="shared" si="13"/>
        <v/>
      </c>
      <c r="BA77" s="23" t="str">
        <f t="shared" si="14"/>
        <v/>
      </c>
      <c r="BB77" s="24" t="str">
        <f t="shared" si="15"/>
        <v/>
      </c>
      <c r="BE77" s="6" t="str">
        <f t="shared" si="16"/>
        <v/>
      </c>
    </row>
    <row r="78" spans="1:57" ht="28.5" customHeight="1" x14ac:dyDescent="0.4">
      <c r="A78" s="150"/>
      <c r="B78" s="152">
        <v>51</v>
      </c>
      <c r="C78" s="277" t="str">
        <f>IF(ROW()-27&lt;=MAX(①職員名簿!$AB$11:$AB$110),IF(INDEX(①職員名簿!G$11:G$110,MATCH(ROW()-27,①職員名簿!AB$11:AB$110,0))&lt;&gt;"",INDEX(①職員名簿!G$11:G$110,MATCH(ROW()-27,①職員名簿!AB$11:AB$110,0)),INDEX(①職員名簿!B$11:B$110,MATCH(ROW()-27,①職員名簿!$AB$11:$AB$110,0))),"")</f>
        <v/>
      </c>
      <c r="D78" s="278"/>
      <c r="E78" s="278"/>
      <c r="F78" s="278"/>
      <c r="G78" s="278"/>
      <c r="H78" s="278"/>
      <c r="I78" s="279"/>
      <c r="J78" s="280" t="str">
        <f>IF(ROW()-27&lt;=MAX(①職員名簿!$AB$11:$AB$110),IF(INDEX(①職員名簿!H$11:H$110,MATCH(ROW()-27,①職員名簿!AB$11:AB$110,0))&lt;&gt;"",INDEX(①職員名簿!H$11:H$110,MATCH(ROW()-27,①職員名簿!AB$11:AB$110,0)),INDEX(①職員名簿!C$11:C$110,MATCH(ROW()-27,①職員名簿!$AB$11:$AB$110,0))),"")</f>
        <v/>
      </c>
      <c r="K78" s="281"/>
      <c r="L78" s="281"/>
      <c r="M78" s="281"/>
      <c r="N78" s="281"/>
      <c r="O78" s="282"/>
      <c r="P78" s="283" t="str">
        <f>IF(ROW()-27&lt;=MAX(①職員名簿!$AB$11:$AB$110),INDEX(①職員名簿!D$11:D$110,MATCH(ROW()-27,①職員名簿!$AB$11:$AB$110,0)),"")</f>
        <v/>
      </c>
      <c r="Q78" s="284"/>
      <c r="R78" s="284"/>
      <c r="S78" s="284"/>
      <c r="T78" s="285"/>
      <c r="U78" s="286" t="str">
        <f t="shared" si="0"/>
        <v/>
      </c>
      <c r="V78" s="287"/>
      <c r="W78" s="74" t="s">
        <v>10</v>
      </c>
      <c r="X78" s="271" t="str">
        <f t="shared" si="1"/>
        <v/>
      </c>
      <c r="Y78" s="271"/>
      <c r="Z78" s="75" t="s">
        <v>26</v>
      </c>
      <c r="AA78" s="267" t="str">
        <f>IF(ROW()-27&lt;=MAX(①職員名簿!$AB$11:$AB$110),INDEX(①職員名簿!E$11:E$110,MATCH(ROW()-27,①職員名簿!$AB$11:$AB$110,0)),"")</f>
        <v/>
      </c>
      <c r="AB78" s="268"/>
      <c r="AC78" s="74" t="s">
        <v>10</v>
      </c>
      <c r="AD78" s="268" t="str">
        <f>IF(ROW()-27&lt;=MAX(①職員名簿!$AB$11:$AB$110),INDEX(①職員名簿!F$11:F$110,MATCH(ROW()-27,①職員名簿!$AB$11:$AB$110,0)),"")</f>
        <v/>
      </c>
      <c r="AE78" s="268"/>
      <c r="AF78" s="75" t="s">
        <v>26</v>
      </c>
      <c r="AG78" s="269" t="str">
        <f t="shared" si="2"/>
        <v/>
      </c>
      <c r="AH78" s="270"/>
      <c r="AI78" s="74" t="s">
        <v>10</v>
      </c>
      <c r="AJ78" s="271" t="str">
        <f t="shared" si="3"/>
        <v/>
      </c>
      <c r="AK78" s="271"/>
      <c r="AL78" s="75" t="s">
        <v>26</v>
      </c>
      <c r="AM7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8" s="93" t="str">
        <f>IF(ROW()-27&lt;=MAX(①職員名簿!$AB$11:$AB$110),IF(INDEX(①職員名簿!N$11:N$110,MATCH(ROW()-27,①職員名簿!$AB$11:$AB$110,0))&lt;&gt;"","〇",""),"")</f>
        <v/>
      </c>
      <c r="AO78" s="167"/>
      <c r="AP78" s="166"/>
      <c r="AW78" s="20" t="str">
        <f t="shared" si="10"/>
        <v/>
      </c>
      <c r="AX78" s="21" t="str">
        <f t="shared" si="11"/>
        <v/>
      </c>
      <c r="AY78" s="22" t="str">
        <f t="shared" si="12"/>
        <v/>
      </c>
      <c r="AZ78" s="6" t="str">
        <f t="shared" si="13"/>
        <v/>
      </c>
      <c r="BA78" s="23" t="str">
        <f t="shared" si="14"/>
        <v/>
      </c>
      <c r="BB78" s="24" t="str">
        <f t="shared" si="15"/>
        <v/>
      </c>
      <c r="BE78" s="6" t="str">
        <f t="shared" si="16"/>
        <v/>
      </c>
    </row>
    <row r="79" spans="1:57" ht="28.5" customHeight="1" x14ac:dyDescent="0.4">
      <c r="A79" s="150"/>
      <c r="B79" s="152">
        <v>52</v>
      </c>
      <c r="C79" s="277" t="str">
        <f>IF(ROW()-27&lt;=MAX(①職員名簿!$AB$11:$AB$110),IF(INDEX(①職員名簿!G$11:G$110,MATCH(ROW()-27,①職員名簿!AB$11:AB$110,0))&lt;&gt;"",INDEX(①職員名簿!G$11:G$110,MATCH(ROW()-27,①職員名簿!AB$11:AB$110,0)),INDEX(①職員名簿!B$11:B$110,MATCH(ROW()-27,①職員名簿!$AB$11:$AB$110,0))),"")</f>
        <v/>
      </c>
      <c r="D79" s="278"/>
      <c r="E79" s="278"/>
      <c r="F79" s="278"/>
      <c r="G79" s="278"/>
      <c r="H79" s="278"/>
      <c r="I79" s="279"/>
      <c r="J79" s="280" t="str">
        <f>IF(ROW()-27&lt;=MAX(①職員名簿!$AB$11:$AB$110),IF(INDEX(①職員名簿!H$11:H$110,MATCH(ROW()-27,①職員名簿!AB$11:AB$110,0))&lt;&gt;"",INDEX(①職員名簿!H$11:H$110,MATCH(ROW()-27,①職員名簿!AB$11:AB$110,0)),INDEX(①職員名簿!C$11:C$110,MATCH(ROW()-27,①職員名簿!$AB$11:$AB$110,0))),"")</f>
        <v/>
      </c>
      <c r="K79" s="281"/>
      <c r="L79" s="281"/>
      <c r="M79" s="281"/>
      <c r="N79" s="281"/>
      <c r="O79" s="282"/>
      <c r="P79" s="283" t="str">
        <f>IF(ROW()-27&lt;=MAX(①職員名簿!$AB$11:$AB$110),INDEX(①職員名簿!D$11:D$110,MATCH(ROW()-27,①職員名簿!$AB$11:$AB$110,0)),"")</f>
        <v/>
      </c>
      <c r="Q79" s="284"/>
      <c r="R79" s="284"/>
      <c r="S79" s="284"/>
      <c r="T79" s="285"/>
      <c r="U79" s="286" t="str">
        <f t="shared" si="0"/>
        <v/>
      </c>
      <c r="V79" s="287"/>
      <c r="W79" s="74" t="s">
        <v>10</v>
      </c>
      <c r="X79" s="271" t="str">
        <f t="shared" si="1"/>
        <v/>
      </c>
      <c r="Y79" s="271"/>
      <c r="Z79" s="75" t="s">
        <v>26</v>
      </c>
      <c r="AA79" s="267" t="str">
        <f>IF(ROW()-27&lt;=MAX(①職員名簿!$AB$11:$AB$110),INDEX(①職員名簿!E$11:E$110,MATCH(ROW()-27,①職員名簿!$AB$11:$AB$110,0)),"")</f>
        <v/>
      </c>
      <c r="AB79" s="268"/>
      <c r="AC79" s="74" t="s">
        <v>10</v>
      </c>
      <c r="AD79" s="268" t="str">
        <f>IF(ROW()-27&lt;=MAX(①職員名簿!$AB$11:$AB$110),INDEX(①職員名簿!F$11:F$110,MATCH(ROW()-27,①職員名簿!$AB$11:$AB$110,0)),"")</f>
        <v/>
      </c>
      <c r="AE79" s="268"/>
      <c r="AF79" s="75" t="s">
        <v>26</v>
      </c>
      <c r="AG79" s="269" t="str">
        <f t="shared" si="2"/>
        <v/>
      </c>
      <c r="AH79" s="270"/>
      <c r="AI79" s="74" t="s">
        <v>10</v>
      </c>
      <c r="AJ79" s="271" t="str">
        <f t="shared" si="3"/>
        <v/>
      </c>
      <c r="AK79" s="271"/>
      <c r="AL79" s="75" t="s">
        <v>26</v>
      </c>
      <c r="AM7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9" s="93" t="str">
        <f>IF(ROW()-27&lt;=MAX(①職員名簿!$AB$11:$AB$110),IF(INDEX(①職員名簿!N$11:N$110,MATCH(ROW()-27,①職員名簿!$AB$11:$AB$110,0))&lt;&gt;"","〇",""),"")</f>
        <v/>
      </c>
      <c r="AO79" s="167"/>
      <c r="AP79" s="166"/>
      <c r="AW79" s="20" t="str">
        <f t="shared" si="10"/>
        <v/>
      </c>
      <c r="AX79" s="21" t="str">
        <f t="shared" si="11"/>
        <v/>
      </c>
      <c r="AY79" s="22" t="str">
        <f t="shared" si="12"/>
        <v/>
      </c>
      <c r="AZ79" s="6" t="str">
        <f t="shared" si="13"/>
        <v/>
      </c>
      <c r="BA79" s="23" t="str">
        <f t="shared" si="14"/>
        <v/>
      </c>
      <c r="BB79" s="24" t="str">
        <f t="shared" si="15"/>
        <v/>
      </c>
      <c r="BE79" s="6" t="str">
        <f t="shared" si="16"/>
        <v/>
      </c>
    </row>
    <row r="80" spans="1:57" ht="28.5" customHeight="1" x14ac:dyDescent="0.4">
      <c r="A80" s="150"/>
      <c r="B80" s="152">
        <v>53</v>
      </c>
      <c r="C80" s="277" t="str">
        <f>IF(ROW()-27&lt;=MAX(①職員名簿!$AB$11:$AB$110),IF(INDEX(①職員名簿!G$11:G$110,MATCH(ROW()-27,①職員名簿!AB$11:AB$110,0))&lt;&gt;"",INDEX(①職員名簿!G$11:G$110,MATCH(ROW()-27,①職員名簿!AB$11:AB$110,0)),INDEX(①職員名簿!B$11:B$110,MATCH(ROW()-27,①職員名簿!$AB$11:$AB$110,0))),"")</f>
        <v/>
      </c>
      <c r="D80" s="278"/>
      <c r="E80" s="278"/>
      <c r="F80" s="278"/>
      <c r="G80" s="278"/>
      <c r="H80" s="278"/>
      <c r="I80" s="279"/>
      <c r="J80" s="280" t="str">
        <f>IF(ROW()-27&lt;=MAX(①職員名簿!$AB$11:$AB$110),IF(INDEX(①職員名簿!H$11:H$110,MATCH(ROW()-27,①職員名簿!AB$11:AB$110,0))&lt;&gt;"",INDEX(①職員名簿!H$11:H$110,MATCH(ROW()-27,①職員名簿!AB$11:AB$110,0)),INDEX(①職員名簿!C$11:C$110,MATCH(ROW()-27,①職員名簿!$AB$11:$AB$110,0))),"")</f>
        <v/>
      </c>
      <c r="K80" s="281"/>
      <c r="L80" s="281"/>
      <c r="M80" s="281"/>
      <c r="N80" s="281"/>
      <c r="O80" s="282"/>
      <c r="P80" s="283" t="str">
        <f>IF(ROW()-27&lt;=MAX(①職員名簿!$AB$11:$AB$110),INDEX(①職員名簿!D$11:D$110,MATCH(ROW()-27,①職員名簿!$AB$11:$AB$110,0)),"")</f>
        <v/>
      </c>
      <c r="Q80" s="284"/>
      <c r="R80" s="284"/>
      <c r="S80" s="284"/>
      <c r="T80" s="285"/>
      <c r="U80" s="286" t="str">
        <f t="shared" si="0"/>
        <v/>
      </c>
      <c r="V80" s="287"/>
      <c r="W80" s="74" t="s">
        <v>10</v>
      </c>
      <c r="X80" s="271" t="str">
        <f t="shared" si="1"/>
        <v/>
      </c>
      <c r="Y80" s="271"/>
      <c r="Z80" s="75" t="s">
        <v>26</v>
      </c>
      <c r="AA80" s="267" t="str">
        <f>IF(ROW()-27&lt;=MAX(①職員名簿!$AB$11:$AB$110),INDEX(①職員名簿!E$11:E$110,MATCH(ROW()-27,①職員名簿!$AB$11:$AB$110,0)),"")</f>
        <v/>
      </c>
      <c r="AB80" s="268"/>
      <c r="AC80" s="74" t="s">
        <v>10</v>
      </c>
      <c r="AD80" s="268" t="str">
        <f>IF(ROW()-27&lt;=MAX(①職員名簿!$AB$11:$AB$110),INDEX(①職員名簿!F$11:F$110,MATCH(ROW()-27,①職員名簿!$AB$11:$AB$110,0)),"")</f>
        <v/>
      </c>
      <c r="AE80" s="268"/>
      <c r="AF80" s="75" t="s">
        <v>26</v>
      </c>
      <c r="AG80" s="269" t="str">
        <f t="shared" si="2"/>
        <v/>
      </c>
      <c r="AH80" s="270"/>
      <c r="AI80" s="74" t="s">
        <v>10</v>
      </c>
      <c r="AJ80" s="271" t="str">
        <f t="shared" si="3"/>
        <v/>
      </c>
      <c r="AK80" s="271"/>
      <c r="AL80" s="75" t="s">
        <v>26</v>
      </c>
      <c r="AM8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0" s="93" t="str">
        <f>IF(ROW()-27&lt;=MAX(①職員名簿!$AB$11:$AB$110),IF(INDEX(①職員名簿!N$11:N$110,MATCH(ROW()-27,①職員名簿!$AB$11:$AB$110,0))&lt;&gt;"","〇",""),"")</f>
        <v/>
      </c>
      <c r="AO80" s="167"/>
      <c r="AP80" s="166"/>
      <c r="AW80" s="20" t="str">
        <f t="shared" si="10"/>
        <v/>
      </c>
      <c r="AX80" s="21" t="str">
        <f t="shared" si="11"/>
        <v/>
      </c>
      <c r="AY80" s="22" t="str">
        <f t="shared" si="12"/>
        <v/>
      </c>
      <c r="AZ80" s="6" t="str">
        <f t="shared" si="13"/>
        <v/>
      </c>
      <c r="BA80" s="23" t="str">
        <f t="shared" si="14"/>
        <v/>
      </c>
      <c r="BB80" s="24" t="str">
        <f t="shared" si="15"/>
        <v/>
      </c>
      <c r="BE80" s="6" t="str">
        <f t="shared" si="16"/>
        <v/>
      </c>
    </row>
    <row r="81" spans="1:57" ht="28.5" customHeight="1" x14ac:dyDescent="0.4">
      <c r="A81" s="150"/>
      <c r="B81" s="152">
        <v>54</v>
      </c>
      <c r="C81" s="277" t="str">
        <f>IF(ROW()-27&lt;=MAX(①職員名簿!$AB$11:$AB$110),IF(INDEX(①職員名簿!G$11:G$110,MATCH(ROW()-27,①職員名簿!AB$11:AB$110,0))&lt;&gt;"",INDEX(①職員名簿!G$11:G$110,MATCH(ROW()-27,①職員名簿!AB$11:AB$110,0)),INDEX(①職員名簿!B$11:B$110,MATCH(ROW()-27,①職員名簿!$AB$11:$AB$110,0))),"")</f>
        <v/>
      </c>
      <c r="D81" s="278"/>
      <c r="E81" s="278"/>
      <c r="F81" s="278"/>
      <c r="G81" s="278"/>
      <c r="H81" s="278"/>
      <c r="I81" s="279"/>
      <c r="J81" s="280" t="str">
        <f>IF(ROW()-27&lt;=MAX(①職員名簿!$AB$11:$AB$110),IF(INDEX(①職員名簿!H$11:H$110,MATCH(ROW()-27,①職員名簿!AB$11:AB$110,0))&lt;&gt;"",INDEX(①職員名簿!H$11:H$110,MATCH(ROW()-27,①職員名簿!AB$11:AB$110,0)),INDEX(①職員名簿!C$11:C$110,MATCH(ROW()-27,①職員名簿!$AB$11:$AB$110,0))),"")</f>
        <v/>
      </c>
      <c r="K81" s="281"/>
      <c r="L81" s="281"/>
      <c r="M81" s="281"/>
      <c r="N81" s="281"/>
      <c r="O81" s="282"/>
      <c r="P81" s="283" t="str">
        <f>IF(ROW()-27&lt;=MAX(①職員名簿!$AB$11:$AB$110),INDEX(①職員名簿!D$11:D$110,MATCH(ROW()-27,①職員名簿!$AB$11:$AB$110,0)),"")</f>
        <v/>
      </c>
      <c r="Q81" s="284"/>
      <c r="R81" s="284"/>
      <c r="S81" s="284"/>
      <c r="T81" s="285"/>
      <c r="U81" s="286" t="str">
        <f t="shared" si="0"/>
        <v/>
      </c>
      <c r="V81" s="287"/>
      <c r="W81" s="74" t="s">
        <v>10</v>
      </c>
      <c r="X81" s="271" t="str">
        <f t="shared" si="1"/>
        <v/>
      </c>
      <c r="Y81" s="271"/>
      <c r="Z81" s="75" t="s">
        <v>26</v>
      </c>
      <c r="AA81" s="267" t="str">
        <f>IF(ROW()-27&lt;=MAX(①職員名簿!$AB$11:$AB$110),INDEX(①職員名簿!E$11:E$110,MATCH(ROW()-27,①職員名簿!$AB$11:$AB$110,0)),"")</f>
        <v/>
      </c>
      <c r="AB81" s="268"/>
      <c r="AC81" s="74" t="s">
        <v>10</v>
      </c>
      <c r="AD81" s="268" t="str">
        <f>IF(ROW()-27&lt;=MAX(①職員名簿!$AB$11:$AB$110),INDEX(①職員名簿!F$11:F$110,MATCH(ROW()-27,①職員名簿!$AB$11:$AB$110,0)),"")</f>
        <v/>
      </c>
      <c r="AE81" s="268"/>
      <c r="AF81" s="75" t="s">
        <v>26</v>
      </c>
      <c r="AG81" s="269" t="str">
        <f t="shared" si="2"/>
        <v/>
      </c>
      <c r="AH81" s="270"/>
      <c r="AI81" s="74" t="s">
        <v>10</v>
      </c>
      <c r="AJ81" s="271" t="str">
        <f t="shared" si="3"/>
        <v/>
      </c>
      <c r="AK81" s="271"/>
      <c r="AL81" s="75" t="s">
        <v>26</v>
      </c>
      <c r="AM8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1" s="93" t="str">
        <f>IF(ROW()-27&lt;=MAX(①職員名簿!$AB$11:$AB$110),IF(INDEX(①職員名簿!N$11:N$110,MATCH(ROW()-27,①職員名簿!$AB$11:$AB$110,0))&lt;&gt;"","〇",""),"")</f>
        <v/>
      </c>
      <c r="AO81" s="167"/>
      <c r="AP81" s="166"/>
      <c r="AW81" s="20" t="str">
        <f t="shared" si="10"/>
        <v/>
      </c>
      <c r="AX81" s="21" t="str">
        <f t="shared" si="11"/>
        <v/>
      </c>
      <c r="AY81" s="22" t="str">
        <f t="shared" si="12"/>
        <v/>
      </c>
      <c r="AZ81" s="6" t="str">
        <f t="shared" si="13"/>
        <v/>
      </c>
      <c r="BA81" s="23" t="str">
        <f t="shared" si="14"/>
        <v/>
      </c>
      <c r="BB81" s="24" t="str">
        <f t="shared" si="15"/>
        <v/>
      </c>
      <c r="BE81" s="6" t="str">
        <f t="shared" si="16"/>
        <v/>
      </c>
    </row>
    <row r="82" spans="1:57" ht="28.5" customHeight="1" x14ac:dyDescent="0.4">
      <c r="A82" s="150"/>
      <c r="B82" s="152">
        <v>55</v>
      </c>
      <c r="C82" s="277" t="str">
        <f>IF(ROW()-27&lt;=MAX(①職員名簿!$AB$11:$AB$110),IF(INDEX(①職員名簿!G$11:G$110,MATCH(ROW()-27,①職員名簿!AB$11:AB$110,0))&lt;&gt;"",INDEX(①職員名簿!G$11:G$110,MATCH(ROW()-27,①職員名簿!AB$11:AB$110,0)),INDEX(①職員名簿!B$11:B$110,MATCH(ROW()-27,①職員名簿!$AB$11:$AB$110,0))),"")</f>
        <v/>
      </c>
      <c r="D82" s="278"/>
      <c r="E82" s="278"/>
      <c r="F82" s="278"/>
      <c r="G82" s="278"/>
      <c r="H82" s="278"/>
      <c r="I82" s="279"/>
      <c r="J82" s="280" t="str">
        <f>IF(ROW()-27&lt;=MAX(①職員名簿!$AB$11:$AB$110),IF(INDEX(①職員名簿!H$11:H$110,MATCH(ROW()-27,①職員名簿!AB$11:AB$110,0))&lt;&gt;"",INDEX(①職員名簿!H$11:H$110,MATCH(ROW()-27,①職員名簿!AB$11:AB$110,0)),INDEX(①職員名簿!C$11:C$110,MATCH(ROW()-27,①職員名簿!$AB$11:$AB$110,0))),"")</f>
        <v/>
      </c>
      <c r="K82" s="281"/>
      <c r="L82" s="281"/>
      <c r="M82" s="281"/>
      <c r="N82" s="281"/>
      <c r="O82" s="282"/>
      <c r="P82" s="283" t="str">
        <f>IF(ROW()-27&lt;=MAX(①職員名簿!$AB$11:$AB$110),INDEX(①職員名簿!D$11:D$110,MATCH(ROW()-27,①職員名簿!$AB$11:$AB$110,0)),"")</f>
        <v/>
      </c>
      <c r="Q82" s="284"/>
      <c r="R82" s="284"/>
      <c r="S82" s="284"/>
      <c r="T82" s="285"/>
      <c r="U82" s="286" t="str">
        <f t="shared" si="0"/>
        <v/>
      </c>
      <c r="V82" s="287"/>
      <c r="W82" s="74" t="s">
        <v>10</v>
      </c>
      <c r="X82" s="271" t="str">
        <f t="shared" si="1"/>
        <v/>
      </c>
      <c r="Y82" s="271"/>
      <c r="Z82" s="75" t="s">
        <v>26</v>
      </c>
      <c r="AA82" s="267" t="str">
        <f>IF(ROW()-27&lt;=MAX(①職員名簿!$AB$11:$AB$110),INDEX(①職員名簿!E$11:E$110,MATCH(ROW()-27,①職員名簿!$AB$11:$AB$110,0)),"")</f>
        <v/>
      </c>
      <c r="AB82" s="268"/>
      <c r="AC82" s="74" t="s">
        <v>10</v>
      </c>
      <c r="AD82" s="268" t="str">
        <f>IF(ROW()-27&lt;=MAX(①職員名簿!$AB$11:$AB$110),INDEX(①職員名簿!F$11:F$110,MATCH(ROW()-27,①職員名簿!$AB$11:$AB$110,0)),"")</f>
        <v/>
      </c>
      <c r="AE82" s="268"/>
      <c r="AF82" s="75" t="s">
        <v>26</v>
      </c>
      <c r="AG82" s="269" t="str">
        <f t="shared" si="2"/>
        <v/>
      </c>
      <c r="AH82" s="270"/>
      <c r="AI82" s="74" t="s">
        <v>10</v>
      </c>
      <c r="AJ82" s="271" t="str">
        <f t="shared" si="3"/>
        <v/>
      </c>
      <c r="AK82" s="271"/>
      <c r="AL82" s="75" t="s">
        <v>26</v>
      </c>
      <c r="AM8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2" s="93" t="str">
        <f>IF(ROW()-27&lt;=MAX(①職員名簿!$AB$11:$AB$110),IF(INDEX(①職員名簿!N$11:N$110,MATCH(ROW()-27,①職員名簿!$AB$11:$AB$110,0))&lt;&gt;"","〇",""),"")</f>
        <v/>
      </c>
      <c r="AO82" s="167"/>
      <c r="AP82" s="166"/>
      <c r="AW82" s="20" t="str">
        <f t="shared" si="10"/>
        <v/>
      </c>
      <c r="AX82" s="21" t="str">
        <f t="shared" si="11"/>
        <v/>
      </c>
      <c r="AY82" s="22" t="str">
        <f t="shared" si="12"/>
        <v/>
      </c>
      <c r="AZ82" s="6" t="str">
        <f t="shared" si="13"/>
        <v/>
      </c>
      <c r="BA82" s="23" t="str">
        <f t="shared" si="14"/>
        <v/>
      </c>
      <c r="BB82" s="24" t="str">
        <f t="shared" si="15"/>
        <v/>
      </c>
      <c r="BE82" s="6" t="str">
        <f t="shared" si="16"/>
        <v/>
      </c>
    </row>
    <row r="83" spans="1:57" ht="28.5" customHeight="1" x14ac:dyDescent="0.4">
      <c r="A83" s="150"/>
      <c r="B83" s="152">
        <v>56</v>
      </c>
      <c r="C83" s="277" t="str">
        <f>IF(ROW()-27&lt;=MAX(①職員名簿!$AB$11:$AB$110),IF(INDEX(①職員名簿!G$11:G$110,MATCH(ROW()-27,①職員名簿!AB$11:AB$110,0))&lt;&gt;"",INDEX(①職員名簿!G$11:G$110,MATCH(ROW()-27,①職員名簿!AB$11:AB$110,0)),INDEX(①職員名簿!B$11:B$110,MATCH(ROW()-27,①職員名簿!$AB$11:$AB$110,0))),"")</f>
        <v/>
      </c>
      <c r="D83" s="278"/>
      <c r="E83" s="278"/>
      <c r="F83" s="278"/>
      <c r="G83" s="278"/>
      <c r="H83" s="278"/>
      <c r="I83" s="279"/>
      <c r="J83" s="280" t="str">
        <f>IF(ROW()-27&lt;=MAX(①職員名簿!$AB$11:$AB$110),IF(INDEX(①職員名簿!H$11:H$110,MATCH(ROW()-27,①職員名簿!AB$11:AB$110,0))&lt;&gt;"",INDEX(①職員名簿!H$11:H$110,MATCH(ROW()-27,①職員名簿!AB$11:AB$110,0)),INDEX(①職員名簿!C$11:C$110,MATCH(ROW()-27,①職員名簿!$AB$11:$AB$110,0))),"")</f>
        <v/>
      </c>
      <c r="K83" s="281"/>
      <c r="L83" s="281"/>
      <c r="M83" s="281"/>
      <c r="N83" s="281"/>
      <c r="O83" s="282"/>
      <c r="P83" s="283" t="str">
        <f>IF(ROW()-27&lt;=MAX(①職員名簿!$AB$11:$AB$110),INDEX(①職員名簿!D$11:D$110,MATCH(ROW()-27,①職員名簿!$AB$11:$AB$110,0)),"")</f>
        <v/>
      </c>
      <c r="Q83" s="284"/>
      <c r="R83" s="284"/>
      <c r="S83" s="284"/>
      <c r="T83" s="285"/>
      <c r="U83" s="286" t="str">
        <f t="shared" si="0"/>
        <v/>
      </c>
      <c r="V83" s="287"/>
      <c r="W83" s="74" t="s">
        <v>10</v>
      </c>
      <c r="X83" s="271" t="str">
        <f t="shared" si="1"/>
        <v/>
      </c>
      <c r="Y83" s="271"/>
      <c r="Z83" s="75" t="s">
        <v>26</v>
      </c>
      <c r="AA83" s="267" t="str">
        <f>IF(ROW()-27&lt;=MAX(①職員名簿!$AB$11:$AB$110),INDEX(①職員名簿!E$11:E$110,MATCH(ROW()-27,①職員名簿!$AB$11:$AB$110,0)),"")</f>
        <v/>
      </c>
      <c r="AB83" s="268"/>
      <c r="AC83" s="74" t="s">
        <v>10</v>
      </c>
      <c r="AD83" s="268" t="str">
        <f>IF(ROW()-27&lt;=MAX(①職員名簿!$AB$11:$AB$110),INDEX(①職員名簿!F$11:F$110,MATCH(ROW()-27,①職員名簿!$AB$11:$AB$110,0)),"")</f>
        <v/>
      </c>
      <c r="AE83" s="268"/>
      <c r="AF83" s="75" t="s">
        <v>26</v>
      </c>
      <c r="AG83" s="269" t="str">
        <f t="shared" si="2"/>
        <v/>
      </c>
      <c r="AH83" s="270"/>
      <c r="AI83" s="74" t="s">
        <v>10</v>
      </c>
      <c r="AJ83" s="271" t="str">
        <f t="shared" si="3"/>
        <v/>
      </c>
      <c r="AK83" s="271"/>
      <c r="AL83" s="75" t="s">
        <v>26</v>
      </c>
      <c r="AM8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3" s="93" t="str">
        <f>IF(ROW()-27&lt;=MAX(①職員名簿!$AB$11:$AB$110),IF(INDEX(①職員名簿!N$11:N$110,MATCH(ROW()-27,①職員名簿!$AB$11:$AB$110,0))&lt;&gt;"","〇",""),"")</f>
        <v/>
      </c>
      <c r="AO83" s="167"/>
      <c r="AP83" s="166"/>
      <c r="AW83" s="20" t="str">
        <f t="shared" si="10"/>
        <v/>
      </c>
      <c r="AX83" s="21" t="str">
        <f t="shared" si="11"/>
        <v/>
      </c>
      <c r="AY83" s="22" t="str">
        <f t="shared" si="12"/>
        <v/>
      </c>
      <c r="AZ83" s="6" t="str">
        <f t="shared" si="13"/>
        <v/>
      </c>
      <c r="BA83" s="23" t="str">
        <f t="shared" si="14"/>
        <v/>
      </c>
      <c r="BB83" s="24" t="str">
        <f t="shared" si="15"/>
        <v/>
      </c>
      <c r="BE83" s="6" t="str">
        <f t="shared" si="16"/>
        <v/>
      </c>
    </row>
    <row r="84" spans="1:57" ht="28.5" customHeight="1" x14ac:dyDescent="0.4">
      <c r="A84" s="150"/>
      <c r="B84" s="152">
        <v>57</v>
      </c>
      <c r="C84" s="277" t="str">
        <f>IF(ROW()-27&lt;=MAX(①職員名簿!$AB$11:$AB$110),IF(INDEX(①職員名簿!G$11:G$110,MATCH(ROW()-27,①職員名簿!AB$11:AB$110,0))&lt;&gt;"",INDEX(①職員名簿!G$11:G$110,MATCH(ROW()-27,①職員名簿!AB$11:AB$110,0)),INDEX(①職員名簿!B$11:B$110,MATCH(ROW()-27,①職員名簿!$AB$11:$AB$110,0))),"")</f>
        <v/>
      </c>
      <c r="D84" s="278"/>
      <c r="E84" s="278"/>
      <c r="F84" s="278"/>
      <c r="G84" s="278"/>
      <c r="H84" s="278"/>
      <c r="I84" s="279"/>
      <c r="J84" s="280" t="str">
        <f>IF(ROW()-27&lt;=MAX(①職員名簿!$AB$11:$AB$110),IF(INDEX(①職員名簿!H$11:H$110,MATCH(ROW()-27,①職員名簿!AB$11:AB$110,0))&lt;&gt;"",INDEX(①職員名簿!H$11:H$110,MATCH(ROW()-27,①職員名簿!AB$11:AB$110,0)),INDEX(①職員名簿!C$11:C$110,MATCH(ROW()-27,①職員名簿!$AB$11:$AB$110,0))),"")</f>
        <v/>
      </c>
      <c r="K84" s="281"/>
      <c r="L84" s="281"/>
      <c r="M84" s="281"/>
      <c r="N84" s="281"/>
      <c r="O84" s="282"/>
      <c r="P84" s="283" t="str">
        <f>IF(ROW()-27&lt;=MAX(①職員名簿!$AB$11:$AB$110),INDEX(①職員名簿!D$11:D$110,MATCH(ROW()-27,①職員名簿!$AB$11:$AB$110,0)),"")</f>
        <v/>
      </c>
      <c r="Q84" s="284"/>
      <c r="R84" s="284"/>
      <c r="S84" s="284"/>
      <c r="T84" s="285"/>
      <c r="U84" s="286" t="str">
        <f t="shared" si="0"/>
        <v/>
      </c>
      <c r="V84" s="287"/>
      <c r="W84" s="74" t="s">
        <v>10</v>
      </c>
      <c r="X84" s="271" t="str">
        <f t="shared" si="1"/>
        <v/>
      </c>
      <c r="Y84" s="271"/>
      <c r="Z84" s="75" t="s">
        <v>26</v>
      </c>
      <c r="AA84" s="267" t="str">
        <f>IF(ROW()-27&lt;=MAX(①職員名簿!$AB$11:$AB$110),INDEX(①職員名簿!E$11:E$110,MATCH(ROW()-27,①職員名簿!$AB$11:$AB$110,0)),"")</f>
        <v/>
      </c>
      <c r="AB84" s="268"/>
      <c r="AC84" s="74" t="s">
        <v>10</v>
      </c>
      <c r="AD84" s="268" t="str">
        <f>IF(ROW()-27&lt;=MAX(①職員名簿!$AB$11:$AB$110),INDEX(①職員名簿!F$11:F$110,MATCH(ROW()-27,①職員名簿!$AB$11:$AB$110,0)),"")</f>
        <v/>
      </c>
      <c r="AE84" s="268"/>
      <c r="AF84" s="75" t="s">
        <v>26</v>
      </c>
      <c r="AG84" s="269" t="str">
        <f t="shared" si="2"/>
        <v/>
      </c>
      <c r="AH84" s="270"/>
      <c r="AI84" s="74" t="s">
        <v>10</v>
      </c>
      <c r="AJ84" s="271" t="str">
        <f t="shared" si="3"/>
        <v/>
      </c>
      <c r="AK84" s="271"/>
      <c r="AL84" s="75" t="s">
        <v>26</v>
      </c>
      <c r="AM8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4" s="93" t="str">
        <f>IF(ROW()-27&lt;=MAX(①職員名簿!$AB$11:$AB$110),IF(INDEX(①職員名簿!N$11:N$110,MATCH(ROW()-27,①職員名簿!$AB$11:$AB$110,0))&lt;&gt;"","〇",""),"")</f>
        <v/>
      </c>
      <c r="AO84" s="167"/>
      <c r="AP84" s="166"/>
      <c r="AW84" s="20" t="str">
        <f t="shared" si="10"/>
        <v/>
      </c>
      <c r="AX84" s="21" t="str">
        <f t="shared" si="11"/>
        <v/>
      </c>
      <c r="AY84" s="22" t="str">
        <f t="shared" si="12"/>
        <v/>
      </c>
      <c r="AZ84" s="6" t="str">
        <f t="shared" si="13"/>
        <v/>
      </c>
      <c r="BA84" s="23" t="str">
        <f t="shared" si="14"/>
        <v/>
      </c>
      <c r="BB84" s="24" t="str">
        <f t="shared" si="15"/>
        <v/>
      </c>
      <c r="BE84" s="6" t="str">
        <f t="shared" si="16"/>
        <v/>
      </c>
    </row>
    <row r="85" spans="1:57" ht="28.5" customHeight="1" x14ac:dyDescent="0.4">
      <c r="A85" s="150"/>
      <c r="B85" s="152">
        <v>58</v>
      </c>
      <c r="C85" s="277" t="str">
        <f>IF(ROW()-27&lt;=MAX(①職員名簿!$AB$11:$AB$110),IF(INDEX(①職員名簿!G$11:G$110,MATCH(ROW()-27,①職員名簿!AB$11:AB$110,0))&lt;&gt;"",INDEX(①職員名簿!G$11:G$110,MATCH(ROW()-27,①職員名簿!AB$11:AB$110,0)),INDEX(①職員名簿!B$11:B$110,MATCH(ROW()-27,①職員名簿!$AB$11:$AB$110,0))),"")</f>
        <v/>
      </c>
      <c r="D85" s="278"/>
      <c r="E85" s="278"/>
      <c r="F85" s="278"/>
      <c r="G85" s="278"/>
      <c r="H85" s="278"/>
      <c r="I85" s="279"/>
      <c r="J85" s="280" t="str">
        <f>IF(ROW()-27&lt;=MAX(①職員名簿!$AB$11:$AB$110),IF(INDEX(①職員名簿!H$11:H$110,MATCH(ROW()-27,①職員名簿!AB$11:AB$110,0))&lt;&gt;"",INDEX(①職員名簿!H$11:H$110,MATCH(ROW()-27,①職員名簿!AB$11:AB$110,0)),INDEX(①職員名簿!C$11:C$110,MATCH(ROW()-27,①職員名簿!$AB$11:$AB$110,0))),"")</f>
        <v/>
      </c>
      <c r="K85" s="281"/>
      <c r="L85" s="281"/>
      <c r="M85" s="281"/>
      <c r="N85" s="281"/>
      <c r="O85" s="282"/>
      <c r="P85" s="283" t="str">
        <f>IF(ROW()-27&lt;=MAX(①職員名簿!$AB$11:$AB$110),INDEX(①職員名簿!D$11:D$110,MATCH(ROW()-27,①職員名簿!$AB$11:$AB$110,0)),"")</f>
        <v/>
      </c>
      <c r="Q85" s="284"/>
      <c r="R85" s="284"/>
      <c r="S85" s="284"/>
      <c r="T85" s="285"/>
      <c r="U85" s="286" t="str">
        <f t="shared" si="0"/>
        <v/>
      </c>
      <c r="V85" s="287"/>
      <c r="W85" s="74" t="s">
        <v>10</v>
      </c>
      <c r="X85" s="271" t="str">
        <f t="shared" si="1"/>
        <v/>
      </c>
      <c r="Y85" s="271"/>
      <c r="Z85" s="75" t="s">
        <v>26</v>
      </c>
      <c r="AA85" s="267" t="str">
        <f>IF(ROW()-27&lt;=MAX(①職員名簿!$AB$11:$AB$110),INDEX(①職員名簿!E$11:E$110,MATCH(ROW()-27,①職員名簿!$AB$11:$AB$110,0)),"")</f>
        <v/>
      </c>
      <c r="AB85" s="268"/>
      <c r="AC85" s="74" t="s">
        <v>10</v>
      </c>
      <c r="AD85" s="268" t="str">
        <f>IF(ROW()-27&lt;=MAX(①職員名簿!$AB$11:$AB$110),INDEX(①職員名簿!F$11:F$110,MATCH(ROW()-27,①職員名簿!$AB$11:$AB$110,0)),"")</f>
        <v/>
      </c>
      <c r="AE85" s="268"/>
      <c r="AF85" s="75" t="s">
        <v>26</v>
      </c>
      <c r="AG85" s="269" t="str">
        <f t="shared" si="2"/>
        <v/>
      </c>
      <c r="AH85" s="270"/>
      <c r="AI85" s="74" t="s">
        <v>10</v>
      </c>
      <c r="AJ85" s="271" t="str">
        <f t="shared" si="3"/>
        <v/>
      </c>
      <c r="AK85" s="271"/>
      <c r="AL85" s="75" t="s">
        <v>26</v>
      </c>
      <c r="AM8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5" s="93" t="str">
        <f>IF(ROW()-27&lt;=MAX(①職員名簿!$AB$11:$AB$110),IF(INDEX(①職員名簿!N$11:N$110,MATCH(ROW()-27,①職員名簿!$AB$11:$AB$110,0))&lt;&gt;"","〇",""),"")</f>
        <v/>
      </c>
      <c r="AO85" s="167"/>
      <c r="AP85" s="166"/>
      <c r="AW85" s="20" t="str">
        <f t="shared" si="10"/>
        <v/>
      </c>
      <c r="AX85" s="21" t="str">
        <f t="shared" si="11"/>
        <v/>
      </c>
      <c r="AY85" s="22" t="str">
        <f t="shared" si="12"/>
        <v/>
      </c>
      <c r="AZ85" s="6" t="str">
        <f t="shared" si="13"/>
        <v/>
      </c>
      <c r="BA85" s="23" t="str">
        <f t="shared" si="14"/>
        <v/>
      </c>
      <c r="BB85" s="24" t="str">
        <f t="shared" si="15"/>
        <v/>
      </c>
      <c r="BE85" s="6" t="str">
        <f t="shared" si="16"/>
        <v/>
      </c>
    </row>
    <row r="86" spans="1:57" ht="28.5" customHeight="1" x14ac:dyDescent="0.4">
      <c r="A86" s="150"/>
      <c r="B86" s="152">
        <v>59</v>
      </c>
      <c r="C86" s="277" t="str">
        <f>IF(ROW()-27&lt;=MAX(①職員名簿!$AB$11:$AB$110),IF(INDEX(①職員名簿!G$11:G$110,MATCH(ROW()-27,①職員名簿!AB$11:AB$110,0))&lt;&gt;"",INDEX(①職員名簿!G$11:G$110,MATCH(ROW()-27,①職員名簿!AB$11:AB$110,0)),INDEX(①職員名簿!B$11:B$110,MATCH(ROW()-27,①職員名簿!$AB$11:$AB$110,0))),"")</f>
        <v/>
      </c>
      <c r="D86" s="278"/>
      <c r="E86" s="278"/>
      <c r="F86" s="278"/>
      <c r="G86" s="278"/>
      <c r="H86" s="278"/>
      <c r="I86" s="279"/>
      <c r="J86" s="280" t="str">
        <f>IF(ROW()-27&lt;=MAX(①職員名簿!$AB$11:$AB$110),IF(INDEX(①職員名簿!H$11:H$110,MATCH(ROW()-27,①職員名簿!AB$11:AB$110,0))&lt;&gt;"",INDEX(①職員名簿!H$11:H$110,MATCH(ROW()-27,①職員名簿!AB$11:AB$110,0)),INDEX(①職員名簿!C$11:C$110,MATCH(ROW()-27,①職員名簿!$AB$11:$AB$110,0))),"")</f>
        <v/>
      </c>
      <c r="K86" s="281"/>
      <c r="L86" s="281"/>
      <c r="M86" s="281"/>
      <c r="N86" s="281"/>
      <c r="O86" s="282"/>
      <c r="P86" s="283" t="str">
        <f>IF(ROW()-27&lt;=MAX(①職員名簿!$AB$11:$AB$110),INDEX(①職員名簿!D$11:D$110,MATCH(ROW()-27,①職員名簿!$AB$11:$AB$110,0)),"")</f>
        <v/>
      </c>
      <c r="Q86" s="284"/>
      <c r="R86" s="284"/>
      <c r="S86" s="284"/>
      <c r="T86" s="285"/>
      <c r="U86" s="286" t="str">
        <f t="shared" si="0"/>
        <v/>
      </c>
      <c r="V86" s="287"/>
      <c r="W86" s="74" t="s">
        <v>10</v>
      </c>
      <c r="X86" s="271" t="str">
        <f t="shared" si="1"/>
        <v/>
      </c>
      <c r="Y86" s="271"/>
      <c r="Z86" s="75" t="s">
        <v>26</v>
      </c>
      <c r="AA86" s="267" t="str">
        <f>IF(ROW()-27&lt;=MAX(①職員名簿!$AB$11:$AB$110),INDEX(①職員名簿!E$11:E$110,MATCH(ROW()-27,①職員名簿!$AB$11:$AB$110,0)),"")</f>
        <v/>
      </c>
      <c r="AB86" s="268"/>
      <c r="AC86" s="74" t="s">
        <v>10</v>
      </c>
      <c r="AD86" s="268" t="str">
        <f>IF(ROW()-27&lt;=MAX(①職員名簿!$AB$11:$AB$110),INDEX(①職員名簿!F$11:F$110,MATCH(ROW()-27,①職員名簿!$AB$11:$AB$110,0)),"")</f>
        <v/>
      </c>
      <c r="AE86" s="268"/>
      <c r="AF86" s="75" t="s">
        <v>26</v>
      </c>
      <c r="AG86" s="269" t="str">
        <f t="shared" si="2"/>
        <v/>
      </c>
      <c r="AH86" s="270"/>
      <c r="AI86" s="74" t="s">
        <v>10</v>
      </c>
      <c r="AJ86" s="271" t="str">
        <f t="shared" si="3"/>
        <v/>
      </c>
      <c r="AK86" s="271"/>
      <c r="AL86" s="75" t="s">
        <v>26</v>
      </c>
      <c r="AM8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6" s="93" t="str">
        <f>IF(ROW()-27&lt;=MAX(①職員名簿!$AB$11:$AB$110),IF(INDEX(①職員名簿!N$11:N$110,MATCH(ROW()-27,①職員名簿!$AB$11:$AB$110,0))&lt;&gt;"","〇",""),"")</f>
        <v/>
      </c>
      <c r="AO86" s="167"/>
      <c r="AP86" s="166"/>
      <c r="AW86" s="20" t="str">
        <f t="shared" si="10"/>
        <v/>
      </c>
      <c r="AX86" s="21" t="str">
        <f t="shared" si="11"/>
        <v/>
      </c>
      <c r="AY86" s="22" t="str">
        <f t="shared" si="12"/>
        <v/>
      </c>
      <c r="AZ86" s="6" t="str">
        <f t="shared" si="13"/>
        <v/>
      </c>
      <c r="BA86" s="23" t="str">
        <f t="shared" si="14"/>
        <v/>
      </c>
      <c r="BB86" s="24" t="str">
        <f t="shared" si="15"/>
        <v/>
      </c>
      <c r="BE86" s="6" t="str">
        <f t="shared" si="16"/>
        <v/>
      </c>
    </row>
    <row r="87" spans="1:57" ht="28.5" customHeight="1" x14ac:dyDescent="0.4">
      <c r="A87" s="150"/>
      <c r="B87" s="152">
        <v>60</v>
      </c>
      <c r="C87" s="277" t="str">
        <f>IF(ROW()-27&lt;=MAX(①職員名簿!$AB$11:$AB$110),IF(INDEX(①職員名簿!G$11:G$110,MATCH(ROW()-27,①職員名簿!AB$11:AB$110,0))&lt;&gt;"",INDEX(①職員名簿!G$11:G$110,MATCH(ROW()-27,①職員名簿!AB$11:AB$110,0)),INDEX(①職員名簿!B$11:B$110,MATCH(ROW()-27,①職員名簿!$AB$11:$AB$110,0))),"")</f>
        <v/>
      </c>
      <c r="D87" s="278"/>
      <c r="E87" s="278"/>
      <c r="F87" s="278"/>
      <c r="G87" s="278"/>
      <c r="H87" s="278"/>
      <c r="I87" s="279"/>
      <c r="J87" s="280" t="str">
        <f>IF(ROW()-27&lt;=MAX(①職員名簿!$AB$11:$AB$110),IF(INDEX(①職員名簿!H$11:H$110,MATCH(ROW()-27,①職員名簿!AB$11:AB$110,0))&lt;&gt;"",INDEX(①職員名簿!H$11:H$110,MATCH(ROW()-27,①職員名簿!AB$11:AB$110,0)),INDEX(①職員名簿!C$11:C$110,MATCH(ROW()-27,①職員名簿!$AB$11:$AB$110,0))),"")</f>
        <v/>
      </c>
      <c r="K87" s="281"/>
      <c r="L87" s="281"/>
      <c r="M87" s="281"/>
      <c r="N87" s="281"/>
      <c r="O87" s="282"/>
      <c r="P87" s="283" t="str">
        <f>IF(ROW()-27&lt;=MAX(①職員名簿!$AB$11:$AB$110),INDEX(①職員名簿!D$11:D$110,MATCH(ROW()-27,①職員名簿!$AB$11:$AB$110,0)),"")</f>
        <v/>
      </c>
      <c r="Q87" s="284"/>
      <c r="R87" s="284"/>
      <c r="S87" s="284"/>
      <c r="T87" s="285"/>
      <c r="U87" s="286" t="str">
        <f t="shared" si="0"/>
        <v/>
      </c>
      <c r="V87" s="287"/>
      <c r="W87" s="74" t="s">
        <v>10</v>
      </c>
      <c r="X87" s="271" t="str">
        <f t="shared" si="1"/>
        <v/>
      </c>
      <c r="Y87" s="271"/>
      <c r="Z87" s="75" t="s">
        <v>26</v>
      </c>
      <c r="AA87" s="267" t="str">
        <f>IF(ROW()-27&lt;=MAX(①職員名簿!$AB$11:$AB$110),INDEX(①職員名簿!E$11:E$110,MATCH(ROW()-27,①職員名簿!$AB$11:$AB$110,0)),"")</f>
        <v/>
      </c>
      <c r="AB87" s="268"/>
      <c r="AC87" s="74" t="s">
        <v>10</v>
      </c>
      <c r="AD87" s="268" t="str">
        <f>IF(ROW()-27&lt;=MAX(①職員名簿!$AB$11:$AB$110),INDEX(①職員名簿!F$11:F$110,MATCH(ROW()-27,①職員名簿!$AB$11:$AB$110,0)),"")</f>
        <v/>
      </c>
      <c r="AE87" s="268"/>
      <c r="AF87" s="75" t="s">
        <v>26</v>
      </c>
      <c r="AG87" s="269" t="str">
        <f t="shared" si="2"/>
        <v/>
      </c>
      <c r="AH87" s="270"/>
      <c r="AI87" s="74" t="s">
        <v>10</v>
      </c>
      <c r="AJ87" s="271" t="str">
        <f t="shared" si="3"/>
        <v/>
      </c>
      <c r="AK87" s="271"/>
      <c r="AL87" s="75" t="s">
        <v>26</v>
      </c>
      <c r="AM8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7" s="93" t="str">
        <f>IF(ROW()-27&lt;=MAX(①職員名簿!$AB$11:$AB$110),IF(INDEX(①職員名簿!N$11:N$110,MATCH(ROW()-27,①職員名簿!$AB$11:$AB$110,0))&lt;&gt;"","〇",""),"")</f>
        <v/>
      </c>
      <c r="AO87" s="167"/>
      <c r="AP87" s="166"/>
      <c r="AW87" s="20" t="str">
        <f t="shared" si="10"/>
        <v/>
      </c>
      <c r="AX87" s="21" t="str">
        <f t="shared" si="11"/>
        <v/>
      </c>
      <c r="AY87" s="22" t="str">
        <f t="shared" si="12"/>
        <v/>
      </c>
      <c r="AZ87" s="6" t="str">
        <f t="shared" si="13"/>
        <v/>
      </c>
      <c r="BA87" s="23" t="str">
        <f t="shared" si="14"/>
        <v/>
      </c>
      <c r="BB87" s="24" t="str">
        <f t="shared" si="15"/>
        <v/>
      </c>
    </row>
    <row r="88" spans="1:57" ht="28.5" customHeight="1" x14ac:dyDescent="0.4">
      <c r="A88" s="150"/>
      <c r="B88" s="152">
        <v>61</v>
      </c>
      <c r="C88" s="277" t="str">
        <f>IF(ROW()-27&lt;=MAX(①職員名簿!$AB$11:$AB$110),IF(INDEX(①職員名簿!G$11:G$110,MATCH(ROW()-27,①職員名簿!AB$11:AB$110,0))&lt;&gt;"",INDEX(①職員名簿!G$11:G$110,MATCH(ROW()-27,①職員名簿!AB$11:AB$110,0)),INDEX(①職員名簿!B$11:B$110,MATCH(ROW()-27,①職員名簿!$AB$11:$AB$110,0))),"")</f>
        <v/>
      </c>
      <c r="D88" s="278"/>
      <c r="E88" s="278"/>
      <c r="F88" s="278"/>
      <c r="G88" s="278"/>
      <c r="H88" s="278"/>
      <c r="I88" s="279"/>
      <c r="J88" s="280" t="str">
        <f>IF(ROW()-27&lt;=MAX(①職員名簿!$AB$11:$AB$110),IF(INDEX(①職員名簿!H$11:H$110,MATCH(ROW()-27,①職員名簿!AB$11:AB$110,0))&lt;&gt;"",INDEX(①職員名簿!H$11:H$110,MATCH(ROW()-27,①職員名簿!AB$11:AB$110,0)),INDEX(①職員名簿!C$11:C$110,MATCH(ROW()-27,①職員名簿!$AB$11:$AB$110,0))),"")</f>
        <v/>
      </c>
      <c r="K88" s="281"/>
      <c r="L88" s="281"/>
      <c r="M88" s="281"/>
      <c r="N88" s="281"/>
      <c r="O88" s="282"/>
      <c r="P88" s="283" t="str">
        <f>IF(ROW()-27&lt;=MAX(①職員名簿!$AB$11:$AB$110),INDEX(①職員名簿!D$11:D$110,MATCH(ROW()-27,①職員名簿!$AB$11:$AB$110,0)),"")</f>
        <v/>
      </c>
      <c r="Q88" s="284"/>
      <c r="R88" s="284"/>
      <c r="S88" s="284"/>
      <c r="T88" s="285"/>
      <c r="U88" s="286" t="str">
        <f t="shared" si="0"/>
        <v/>
      </c>
      <c r="V88" s="287"/>
      <c r="W88" s="74" t="s">
        <v>10</v>
      </c>
      <c r="X88" s="271" t="str">
        <f t="shared" si="1"/>
        <v/>
      </c>
      <c r="Y88" s="271"/>
      <c r="Z88" s="75" t="s">
        <v>26</v>
      </c>
      <c r="AA88" s="267" t="str">
        <f>IF(ROW()-27&lt;=MAX(①職員名簿!$AB$11:$AB$110),INDEX(①職員名簿!E$11:E$110,MATCH(ROW()-27,①職員名簿!$AB$11:$AB$110,0)),"")</f>
        <v/>
      </c>
      <c r="AB88" s="268"/>
      <c r="AC88" s="74" t="s">
        <v>10</v>
      </c>
      <c r="AD88" s="268" t="str">
        <f>IF(ROW()-27&lt;=MAX(①職員名簿!$AB$11:$AB$110),INDEX(①職員名簿!F$11:F$110,MATCH(ROW()-27,①職員名簿!$AB$11:$AB$110,0)),"")</f>
        <v/>
      </c>
      <c r="AE88" s="268"/>
      <c r="AF88" s="75" t="s">
        <v>26</v>
      </c>
      <c r="AG88" s="269" t="str">
        <f t="shared" si="2"/>
        <v/>
      </c>
      <c r="AH88" s="270"/>
      <c r="AI88" s="74" t="s">
        <v>10</v>
      </c>
      <c r="AJ88" s="271" t="str">
        <f t="shared" si="3"/>
        <v/>
      </c>
      <c r="AK88" s="271"/>
      <c r="AL88" s="75" t="s">
        <v>26</v>
      </c>
      <c r="AM8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8" s="93" t="str">
        <f>IF(ROW()-27&lt;=MAX(①職員名簿!$AB$11:$AB$110),IF(INDEX(①職員名簿!N$11:N$110,MATCH(ROW()-27,①職員名簿!$AB$11:$AB$110,0))&lt;&gt;"","〇",""),"")</f>
        <v/>
      </c>
      <c r="AO88" s="167"/>
      <c r="AP88" s="166"/>
      <c r="AW88" s="20" t="str">
        <f t="shared" si="10"/>
        <v/>
      </c>
      <c r="AX88" s="21" t="str">
        <f t="shared" si="11"/>
        <v/>
      </c>
      <c r="AY88" s="22" t="str">
        <f t="shared" si="12"/>
        <v/>
      </c>
      <c r="AZ88" s="6" t="str">
        <f t="shared" si="13"/>
        <v/>
      </c>
      <c r="BA88" s="23" t="str">
        <f t="shared" si="14"/>
        <v/>
      </c>
      <c r="BB88" s="24" t="str">
        <f t="shared" si="15"/>
        <v/>
      </c>
    </row>
    <row r="89" spans="1:57" ht="28.5" customHeight="1" x14ac:dyDescent="0.4">
      <c r="A89" s="150"/>
      <c r="B89" s="152">
        <v>62</v>
      </c>
      <c r="C89" s="277" t="str">
        <f>IF(ROW()-27&lt;=MAX(①職員名簿!$AB$11:$AB$110),IF(INDEX(①職員名簿!G$11:G$110,MATCH(ROW()-27,①職員名簿!AB$11:AB$110,0))&lt;&gt;"",INDEX(①職員名簿!G$11:G$110,MATCH(ROW()-27,①職員名簿!AB$11:AB$110,0)),INDEX(①職員名簿!B$11:B$110,MATCH(ROW()-27,①職員名簿!$AB$11:$AB$110,0))),"")</f>
        <v/>
      </c>
      <c r="D89" s="278"/>
      <c r="E89" s="278"/>
      <c r="F89" s="278"/>
      <c r="G89" s="278"/>
      <c r="H89" s="278"/>
      <c r="I89" s="279"/>
      <c r="J89" s="280" t="str">
        <f>IF(ROW()-27&lt;=MAX(①職員名簿!$AB$11:$AB$110),IF(INDEX(①職員名簿!H$11:H$110,MATCH(ROW()-27,①職員名簿!AB$11:AB$110,0))&lt;&gt;"",INDEX(①職員名簿!H$11:H$110,MATCH(ROW()-27,①職員名簿!AB$11:AB$110,0)),INDEX(①職員名簿!C$11:C$110,MATCH(ROW()-27,①職員名簿!$AB$11:$AB$110,0))),"")</f>
        <v/>
      </c>
      <c r="K89" s="281"/>
      <c r="L89" s="281"/>
      <c r="M89" s="281"/>
      <c r="N89" s="281"/>
      <c r="O89" s="282"/>
      <c r="P89" s="283" t="str">
        <f>IF(ROW()-27&lt;=MAX(①職員名簿!$AB$11:$AB$110),INDEX(①職員名簿!D$11:D$110,MATCH(ROW()-27,①職員名簿!$AB$11:$AB$110,0)),"")</f>
        <v/>
      </c>
      <c r="Q89" s="284"/>
      <c r="R89" s="284"/>
      <c r="S89" s="284"/>
      <c r="T89" s="285"/>
      <c r="U89" s="286" t="str">
        <f t="shared" si="0"/>
        <v/>
      </c>
      <c r="V89" s="287"/>
      <c r="W89" s="74" t="s">
        <v>10</v>
      </c>
      <c r="X89" s="271" t="str">
        <f t="shared" si="1"/>
        <v/>
      </c>
      <c r="Y89" s="271"/>
      <c r="Z89" s="75" t="s">
        <v>26</v>
      </c>
      <c r="AA89" s="267" t="str">
        <f>IF(ROW()-27&lt;=MAX(①職員名簿!$AB$11:$AB$110),INDEX(①職員名簿!E$11:E$110,MATCH(ROW()-27,①職員名簿!$AB$11:$AB$110,0)),"")</f>
        <v/>
      </c>
      <c r="AB89" s="268"/>
      <c r="AC89" s="74" t="s">
        <v>10</v>
      </c>
      <c r="AD89" s="268" t="str">
        <f>IF(ROW()-27&lt;=MAX(①職員名簿!$AB$11:$AB$110),INDEX(①職員名簿!F$11:F$110,MATCH(ROW()-27,①職員名簿!$AB$11:$AB$110,0)),"")</f>
        <v/>
      </c>
      <c r="AE89" s="268"/>
      <c r="AF89" s="75" t="s">
        <v>26</v>
      </c>
      <c r="AG89" s="269" t="str">
        <f t="shared" si="2"/>
        <v/>
      </c>
      <c r="AH89" s="270"/>
      <c r="AI89" s="74" t="s">
        <v>10</v>
      </c>
      <c r="AJ89" s="271" t="str">
        <f t="shared" si="3"/>
        <v/>
      </c>
      <c r="AK89" s="271"/>
      <c r="AL89" s="75" t="s">
        <v>26</v>
      </c>
      <c r="AM8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9" s="93" t="str">
        <f>IF(ROW()-27&lt;=MAX(①職員名簿!$AB$11:$AB$110),IF(INDEX(①職員名簿!N$11:N$110,MATCH(ROW()-27,①職員名簿!$AB$11:$AB$110,0))&lt;&gt;"","〇",""),"")</f>
        <v/>
      </c>
      <c r="AO89" s="167"/>
      <c r="AP89" s="166"/>
      <c r="AW89" s="20" t="str">
        <f t="shared" si="10"/>
        <v/>
      </c>
      <c r="AX89" s="21" t="str">
        <f t="shared" si="11"/>
        <v/>
      </c>
      <c r="AY89" s="22" t="str">
        <f t="shared" si="12"/>
        <v/>
      </c>
      <c r="AZ89" s="6" t="str">
        <f t="shared" si="13"/>
        <v/>
      </c>
      <c r="BA89" s="23" t="str">
        <f t="shared" si="14"/>
        <v/>
      </c>
      <c r="BB89" s="24" t="str">
        <f t="shared" si="15"/>
        <v/>
      </c>
    </row>
    <row r="90" spans="1:57" ht="28.5" customHeight="1" x14ac:dyDescent="0.4">
      <c r="A90" s="150"/>
      <c r="B90" s="152">
        <v>63</v>
      </c>
      <c r="C90" s="277" t="str">
        <f>IF(ROW()-27&lt;=MAX(①職員名簿!$AB$11:$AB$110),IF(INDEX(①職員名簿!G$11:G$110,MATCH(ROW()-27,①職員名簿!AB$11:AB$110,0))&lt;&gt;"",INDEX(①職員名簿!G$11:G$110,MATCH(ROW()-27,①職員名簿!AB$11:AB$110,0)),INDEX(①職員名簿!B$11:B$110,MATCH(ROW()-27,①職員名簿!$AB$11:$AB$110,0))),"")</f>
        <v/>
      </c>
      <c r="D90" s="278"/>
      <c r="E90" s="278"/>
      <c r="F90" s="278"/>
      <c r="G90" s="278"/>
      <c r="H90" s="278"/>
      <c r="I90" s="279"/>
      <c r="J90" s="280" t="str">
        <f>IF(ROW()-27&lt;=MAX(①職員名簿!$AB$11:$AB$110),IF(INDEX(①職員名簿!H$11:H$110,MATCH(ROW()-27,①職員名簿!AB$11:AB$110,0))&lt;&gt;"",INDEX(①職員名簿!H$11:H$110,MATCH(ROW()-27,①職員名簿!AB$11:AB$110,0)),INDEX(①職員名簿!C$11:C$110,MATCH(ROW()-27,①職員名簿!$AB$11:$AB$110,0))),"")</f>
        <v/>
      </c>
      <c r="K90" s="281"/>
      <c r="L90" s="281"/>
      <c r="M90" s="281"/>
      <c r="N90" s="281"/>
      <c r="O90" s="282"/>
      <c r="P90" s="283" t="str">
        <f>IF(ROW()-27&lt;=MAX(①職員名簿!$AB$11:$AB$110),INDEX(①職員名簿!D$11:D$110,MATCH(ROW()-27,①職員名簿!$AB$11:$AB$110,0)),"")</f>
        <v/>
      </c>
      <c r="Q90" s="284"/>
      <c r="R90" s="284"/>
      <c r="S90" s="284"/>
      <c r="T90" s="285"/>
      <c r="U90" s="286" t="str">
        <f t="shared" si="0"/>
        <v/>
      </c>
      <c r="V90" s="287"/>
      <c r="W90" s="74" t="s">
        <v>10</v>
      </c>
      <c r="X90" s="271" t="str">
        <f t="shared" si="1"/>
        <v/>
      </c>
      <c r="Y90" s="271"/>
      <c r="Z90" s="75" t="s">
        <v>26</v>
      </c>
      <c r="AA90" s="267" t="str">
        <f>IF(ROW()-27&lt;=MAX(①職員名簿!$AB$11:$AB$110),INDEX(①職員名簿!E$11:E$110,MATCH(ROW()-27,①職員名簿!$AB$11:$AB$110,0)),"")</f>
        <v/>
      </c>
      <c r="AB90" s="268"/>
      <c r="AC90" s="74" t="s">
        <v>10</v>
      </c>
      <c r="AD90" s="268" t="str">
        <f>IF(ROW()-27&lt;=MAX(①職員名簿!$AB$11:$AB$110),INDEX(①職員名簿!F$11:F$110,MATCH(ROW()-27,①職員名簿!$AB$11:$AB$110,0)),"")</f>
        <v/>
      </c>
      <c r="AE90" s="268"/>
      <c r="AF90" s="75" t="s">
        <v>26</v>
      </c>
      <c r="AG90" s="269" t="str">
        <f t="shared" si="2"/>
        <v/>
      </c>
      <c r="AH90" s="270"/>
      <c r="AI90" s="74" t="s">
        <v>10</v>
      </c>
      <c r="AJ90" s="271" t="str">
        <f t="shared" si="3"/>
        <v/>
      </c>
      <c r="AK90" s="271"/>
      <c r="AL90" s="75" t="s">
        <v>26</v>
      </c>
      <c r="AM9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0" s="93" t="str">
        <f>IF(ROW()-27&lt;=MAX(①職員名簿!$AB$11:$AB$110),IF(INDEX(①職員名簿!N$11:N$110,MATCH(ROW()-27,①職員名簿!$AB$11:$AB$110,0))&lt;&gt;"","〇",""),"")</f>
        <v/>
      </c>
      <c r="AO90" s="167"/>
      <c r="AP90" s="166"/>
      <c r="AW90" s="20" t="str">
        <f t="shared" si="10"/>
        <v/>
      </c>
      <c r="AX90" s="21" t="str">
        <f t="shared" si="11"/>
        <v/>
      </c>
      <c r="AY90" s="22" t="str">
        <f t="shared" si="12"/>
        <v/>
      </c>
      <c r="AZ90" s="6" t="str">
        <f t="shared" si="13"/>
        <v/>
      </c>
      <c r="BA90" s="23" t="str">
        <f t="shared" si="14"/>
        <v/>
      </c>
      <c r="BB90" s="24" t="str">
        <f t="shared" si="15"/>
        <v/>
      </c>
    </row>
    <row r="91" spans="1:57" ht="28.5" customHeight="1" x14ac:dyDescent="0.4">
      <c r="A91" s="150"/>
      <c r="B91" s="152">
        <v>64</v>
      </c>
      <c r="C91" s="277" t="str">
        <f>IF(ROW()-27&lt;=MAX(①職員名簿!$AB$11:$AB$110),IF(INDEX(①職員名簿!G$11:G$110,MATCH(ROW()-27,①職員名簿!AB$11:AB$110,0))&lt;&gt;"",INDEX(①職員名簿!G$11:G$110,MATCH(ROW()-27,①職員名簿!AB$11:AB$110,0)),INDEX(①職員名簿!B$11:B$110,MATCH(ROW()-27,①職員名簿!$AB$11:$AB$110,0))),"")</f>
        <v/>
      </c>
      <c r="D91" s="278"/>
      <c r="E91" s="278"/>
      <c r="F91" s="278"/>
      <c r="G91" s="278"/>
      <c r="H91" s="278"/>
      <c r="I91" s="279"/>
      <c r="J91" s="280" t="str">
        <f>IF(ROW()-27&lt;=MAX(①職員名簿!$AB$11:$AB$110),IF(INDEX(①職員名簿!H$11:H$110,MATCH(ROW()-27,①職員名簿!AB$11:AB$110,0))&lt;&gt;"",INDEX(①職員名簿!H$11:H$110,MATCH(ROW()-27,①職員名簿!AB$11:AB$110,0)),INDEX(①職員名簿!C$11:C$110,MATCH(ROW()-27,①職員名簿!$AB$11:$AB$110,0))),"")</f>
        <v/>
      </c>
      <c r="K91" s="281"/>
      <c r="L91" s="281"/>
      <c r="M91" s="281"/>
      <c r="N91" s="281"/>
      <c r="O91" s="282"/>
      <c r="P91" s="283" t="str">
        <f>IF(ROW()-27&lt;=MAX(①職員名簿!$AB$11:$AB$110),INDEX(①職員名簿!D$11:D$110,MATCH(ROW()-27,①職員名簿!$AB$11:$AB$110,0)),"")</f>
        <v/>
      </c>
      <c r="Q91" s="284"/>
      <c r="R91" s="284"/>
      <c r="S91" s="284"/>
      <c r="T91" s="285"/>
      <c r="U91" s="286" t="str">
        <f t="shared" si="0"/>
        <v/>
      </c>
      <c r="V91" s="287"/>
      <c r="W91" s="74" t="s">
        <v>10</v>
      </c>
      <c r="X91" s="271" t="str">
        <f t="shared" si="1"/>
        <v/>
      </c>
      <c r="Y91" s="271"/>
      <c r="Z91" s="75" t="s">
        <v>26</v>
      </c>
      <c r="AA91" s="267" t="str">
        <f>IF(ROW()-27&lt;=MAX(①職員名簿!$AB$11:$AB$110),INDEX(①職員名簿!E$11:E$110,MATCH(ROW()-27,①職員名簿!$AB$11:$AB$110,0)),"")</f>
        <v/>
      </c>
      <c r="AB91" s="268"/>
      <c r="AC91" s="74" t="s">
        <v>10</v>
      </c>
      <c r="AD91" s="268" t="str">
        <f>IF(ROW()-27&lt;=MAX(①職員名簿!$AB$11:$AB$110),INDEX(①職員名簿!F$11:F$110,MATCH(ROW()-27,①職員名簿!$AB$11:$AB$110,0)),"")</f>
        <v/>
      </c>
      <c r="AE91" s="268"/>
      <c r="AF91" s="75" t="s">
        <v>26</v>
      </c>
      <c r="AG91" s="269" t="str">
        <f t="shared" si="2"/>
        <v/>
      </c>
      <c r="AH91" s="270"/>
      <c r="AI91" s="74" t="s">
        <v>10</v>
      </c>
      <c r="AJ91" s="271" t="str">
        <f t="shared" si="3"/>
        <v/>
      </c>
      <c r="AK91" s="271"/>
      <c r="AL91" s="75" t="s">
        <v>26</v>
      </c>
      <c r="AM9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1" s="93" t="str">
        <f>IF(ROW()-27&lt;=MAX(①職員名簿!$AB$11:$AB$110),IF(INDEX(①職員名簿!N$11:N$110,MATCH(ROW()-27,①職員名簿!$AB$11:$AB$110,0))&lt;&gt;"","〇",""),"")</f>
        <v/>
      </c>
      <c r="AO91" s="167"/>
      <c r="AP91" s="166"/>
      <c r="AW91" s="20" t="str">
        <f t="shared" si="10"/>
        <v/>
      </c>
      <c r="AX91" s="21" t="str">
        <f t="shared" si="11"/>
        <v/>
      </c>
      <c r="AY91" s="22" t="str">
        <f t="shared" si="12"/>
        <v/>
      </c>
      <c r="AZ91" s="6" t="str">
        <f t="shared" si="13"/>
        <v/>
      </c>
      <c r="BA91" s="23" t="str">
        <f t="shared" si="14"/>
        <v/>
      </c>
      <c r="BB91" s="24" t="str">
        <f t="shared" si="15"/>
        <v/>
      </c>
    </row>
    <row r="92" spans="1:57" ht="28.5" customHeight="1" x14ac:dyDescent="0.4">
      <c r="A92" s="150"/>
      <c r="B92" s="152">
        <v>65</v>
      </c>
      <c r="C92" s="277" t="str">
        <f>IF(ROW()-27&lt;=MAX(①職員名簿!$AB$11:$AB$110),IF(INDEX(①職員名簿!G$11:G$110,MATCH(ROW()-27,①職員名簿!AB$11:AB$110,0))&lt;&gt;"",INDEX(①職員名簿!G$11:G$110,MATCH(ROW()-27,①職員名簿!AB$11:AB$110,0)),INDEX(①職員名簿!B$11:B$110,MATCH(ROW()-27,①職員名簿!$AB$11:$AB$110,0))),"")</f>
        <v/>
      </c>
      <c r="D92" s="278"/>
      <c r="E92" s="278"/>
      <c r="F92" s="278"/>
      <c r="G92" s="278"/>
      <c r="H92" s="278"/>
      <c r="I92" s="279"/>
      <c r="J92" s="280" t="str">
        <f>IF(ROW()-27&lt;=MAX(①職員名簿!$AB$11:$AB$110),IF(INDEX(①職員名簿!H$11:H$110,MATCH(ROW()-27,①職員名簿!AB$11:AB$110,0))&lt;&gt;"",INDEX(①職員名簿!H$11:H$110,MATCH(ROW()-27,①職員名簿!AB$11:AB$110,0)),INDEX(①職員名簿!C$11:C$110,MATCH(ROW()-27,①職員名簿!$AB$11:$AB$110,0))),"")</f>
        <v/>
      </c>
      <c r="K92" s="281"/>
      <c r="L92" s="281"/>
      <c r="M92" s="281"/>
      <c r="N92" s="281"/>
      <c r="O92" s="282"/>
      <c r="P92" s="283" t="str">
        <f>IF(ROW()-27&lt;=MAX(①職員名簿!$AB$11:$AB$110),INDEX(①職員名簿!D$11:D$110,MATCH(ROW()-27,①職員名簿!$AB$11:$AB$110,0)),"")</f>
        <v/>
      </c>
      <c r="Q92" s="284"/>
      <c r="R92" s="284"/>
      <c r="S92" s="284"/>
      <c r="T92" s="285"/>
      <c r="U92" s="286" t="str">
        <f t="shared" si="0"/>
        <v/>
      </c>
      <c r="V92" s="287"/>
      <c r="W92" s="74" t="s">
        <v>10</v>
      </c>
      <c r="X92" s="271" t="str">
        <f t="shared" si="1"/>
        <v/>
      </c>
      <c r="Y92" s="271"/>
      <c r="Z92" s="75" t="s">
        <v>26</v>
      </c>
      <c r="AA92" s="267" t="str">
        <f>IF(ROW()-27&lt;=MAX(①職員名簿!$AB$11:$AB$110),INDEX(①職員名簿!E$11:E$110,MATCH(ROW()-27,①職員名簿!$AB$11:$AB$110,0)),"")</f>
        <v/>
      </c>
      <c r="AB92" s="268"/>
      <c r="AC92" s="74" t="s">
        <v>10</v>
      </c>
      <c r="AD92" s="268" t="str">
        <f>IF(ROW()-27&lt;=MAX(①職員名簿!$AB$11:$AB$110),INDEX(①職員名簿!F$11:F$110,MATCH(ROW()-27,①職員名簿!$AB$11:$AB$110,0)),"")</f>
        <v/>
      </c>
      <c r="AE92" s="268"/>
      <c r="AF92" s="75" t="s">
        <v>26</v>
      </c>
      <c r="AG92" s="269" t="str">
        <f t="shared" si="2"/>
        <v/>
      </c>
      <c r="AH92" s="270"/>
      <c r="AI92" s="74" t="s">
        <v>10</v>
      </c>
      <c r="AJ92" s="271" t="str">
        <f t="shared" si="3"/>
        <v/>
      </c>
      <c r="AK92" s="271"/>
      <c r="AL92" s="75" t="s">
        <v>26</v>
      </c>
      <c r="AM9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2" s="93" t="str">
        <f>IF(ROW()-27&lt;=MAX(①職員名簿!$AB$11:$AB$110),IF(INDEX(①職員名簿!N$11:N$110,MATCH(ROW()-27,①職員名簿!$AB$11:$AB$110,0))&lt;&gt;"","〇",""),"")</f>
        <v/>
      </c>
      <c r="AO92" s="167"/>
      <c r="AP92" s="166"/>
      <c r="AW92" s="20" t="str">
        <f t="shared" si="10"/>
        <v/>
      </c>
      <c r="AX92" s="21" t="str">
        <f t="shared" si="11"/>
        <v/>
      </c>
      <c r="AY92" s="22" t="str">
        <f t="shared" si="12"/>
        <v/>
      </c>
      <c r="AZ92" s="6" t="str">
        <f t="shared" si="13"/>
        <v/>
      </c>
      <c r="BA92" s="23" t="str">
        <f t="shared" si="14"/>
        <v/>
      </c>
      <c r="BB92" s="24" t="str">
        <f t="shared" si="15"/>
        <v/>
      </c>
    </row>
    <row r="93" spans="1:57" ht="28.5" customHeight="1" x14ac:dyDescent="0.4">
      <c r="A93" s="150"/>
      <c r="B93" s="152">
        <v>66</v>
      </c>
      <c r="C93" s="277" t="str">
        <f>IF(ROW()-27&lt;=MAX(①職員名簿!$AB$11:$AB$110),IF(INDEX(①職員名簿!G$11:G$110,MATCH(ROW()-27,①職員名簿!AB$11:AB$110,0))&lt;&gt;"",INDEX(①職員名簿!G$11:G$110,MATCH(ROW()-27,①職員名簿!AB$11:AB$110,0)),INDEX(①職員名簿!B$11:B$110,MATCH(ROW()-27,①職員名簿!$AB$11:$AB$110,0))),"")</f>
        <v/>
      </c>
      <c r="D93" s="278"/>
      <c r="E93" s="278"/>
      <c r="F93" s="278"/>
      <c r="G93" s="278"/>
      <c r="H93" s="278"/>
      <c r="I93" s="279"/>
      <c r="J93" s="280" t="str">
        <f>IF(ROW()-27&lt;=MAX(①職員名簿!$AB$11:$AB$110),IF(INDEX(①職員名簿!H$11:H$110,MATCH(ROW()-27,①職員名簿!AB$11:AB$110,0))&lt;&gt;"",INDEX(①職員名簿!H$11:H$110,MATCH(ROW()-27,①職員名簿!AB$11:AB$110,0)),INDEX(①職員名簿!C$11:C$110,MATCH(ROW()-27,①職員名簿!$AB$11:$AB$110,0))),"")</f>
        <v/>
      </c>
      <c r="K93" s="281"/>
      <c r="L93" s="281"/>
      <c r="M93" s="281"/>
      <c r="N93" s="281"/>
      <c r="O93" s="282"/>
      <c r="P93" s="283" t="str">
        <f>IF(ROW()-27&lt;=MAX(①職員名簿!$AB$11:$AB$110),INDEX(①職員名簿!D$11:D$110,MATCH(ROW()-27,①職員名簿!$AB$11:$AB$110,0)),"")</f>
        <v/>
      </c>
      <c r="Q93" s="284"/>
      <c r="R93" s="284"/>
      <c r="S93" s="284"/>
      <c r="T93" s="285"/>
      <c r="U93" s="286" t="str">
        <f t="shared" ref="U93:U102" si="17">IF(AY93="","",QUOTIENT(AY93,12))</f>
        <v/>
      </c>
      <c r="V93" s="287"/>
      <c r="W93" s="74" t="s">
        <v>10</v>
      </c>
      <c r="X93" s="271" t="str">
        <f t="shared" ref="X93:X101" si="18">IF(AY93="","",MOD(AY93,12))</f>
        <v/>
      </c>
      <c r="Y93" s="271"/>
      <c r="Z93" s="75" t="s">
        <v>26</v>
      </c>
      <c r="AA93" s="267" t="str">
        <f>IF(ROW()-27&lt;=MAX(①職員名簿!$AB$11:$AB$110),INDEX(①職員名簿!E$11:E$110,MATCH(ROW()-27,①職員名簿!$AB$11:$AB$110,0)),"")</f>
        <v/>
      </c>
      <c r="AB93" s="268"/>
      <c r="AC93" s="74" t="s">
        <v>10</v>
      </c>
      <c r="AD93" s="268" t="str">
        <f>IF(ROW()-27&lt;=MAX(①職員名簿!$AB$11:$AB$110),INDEX(①職員名簿!F$11:F$110,MATCH(ROW()-27,①職員名簿!$AB$11:$AB$110,0)),"")</f>
        <v/>
      </c>
      <c r="AE93" s="268"/>
      <c r="AF93" s="75" t="s">
        <v>26</v>
      </c>
      <c r="AG93" s="269" t="str">
        <f t="shared" ref="AG93:AG102" si="19">AZ93</f>
        <v/>
      </c>
      <c r="AH93" s="270"/>
      <c r="AI93" s="74" t="s">
        <v>10</v>
      </c>
      <c r="AJ93" s="271" t="str">
        <f t="shared" ref="AJ93:AJ102" si="20">BA93</f>
        <v/>
      </c>
      <c r="AK93" s="271"/>
      <c r="AL93" s="75" t="s">
        <v>26</v>
      </c>
      <c r="AM9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3" s="93" t="str">
        <f>IF(ROW()-27&lt;=MAX(①職員名簿!$AB$11:$AB$110),IF(INDEX(①職員名簿!N$11:N$110,MATCH(ROW()-27,①職員名簿!$AB$11:$AB$110,0))&lt;&gt;"","〇",""),"")</f>
        <v/>
      </c>
      <c r="AO93" s="167"/>
      <c r="AP93" s="166"/>
      <c r="AW93" s="20" t="str">
        <f t="shared" si="10"/>
        <v/>
      </c>
      <c r="AX93" s="21" t="str">
        <f t="shared" si="11"/>
        <v/>
      </c>
      <c r="AY93" s="22" t="str">
        <f t="shared" si="12"/>
        <v/>
      </c>
      <c r="AZ93" s="6" t="str">
        <f t="shared" si="13"/>
        <v/>
      </c>
      <c r="BA93" s="23" t="str">
        <f t="shared" si="14"/>
        <v/>
      </c>
      <c r="BB93" s="24" t="str">
        <f t="shared" si="15"/>
        <v/>
      </c>
    </row>
    <row r="94" spans="1:57" ht="28.5" customHeight="1" x14ac:dyDescent="0.4">
      <c r="A94" s="150"/>
      <c r="B94" s="152">
        <v>67</v>
      </c>
      <c r="C94" s="277" t="str">
        <f>IF(ROW()-27&lt;=MAX(①職員名簿!$AB$11:$AB$110),IF(INDEX(①職員名簿!G$11:G$110,MATCH(ROW()-27,①職員名簿!AB$11:AB$110,0))&lt;&gt;"",INDEX(①職員名簿!G$11:G$110,MATCH(ROW()-27,①職員名簿!AB$11:AB$110,0)),INDEX(①職員名簿!B$11:B$110,MATCH(ROW()-27,①職員名簿!$AB$11:$AB$110,0))),"")</f>
        <v/>
      </c>
      <c r="D94" s="278"/>
      <c r="E94" s="278"/>
      <c r="F94" s="278"/>
      <c r="G94" s="278"/>
      <c r="H94" s="278"/>
      <c r="I94" s="279"/>
      <c r="J94" s="280" t="str">
        <f>IF(ROW()-27&lt;=MAX(①職員名簿!$AB$11:$AB$110),IF(INDEX(①職員名簿!H$11:H$110,MATCH(ROW()-27,①職員名簿!AB$11:AB$110,0))&lt;&gt;"",INDEX(①職員名簿!H$11:H$110,MATCH(ROW()-27,①職員名簿!AB$11:AB$110,0)),INDEX(①職員名簿!C$11:C$110,MATCH(ROW()-27,①職員名簿!$AB$11:$AB$110,0))),"")</f>
        <v/>
      </c>
      <c r="K94" s="281"/>
      <c r="L94" s="281"/>
      <c r="M94" s="281"/>
      <c r="N94" s="281"/>
      <c r="O94" s="282"/>
      <c r="P94" s="283" t="str">
        <f>IF(ROW()-27&lt;=MAX(①職員名簿!$AB$11:$AB$110),INDEX(①職員名簿!D$11:D$110,MATCH(ROW()-27,①職員名簿!$AB$11:$AB$110,0)),"")</f>
        <v/>
      </c>
      <c r="Q94" s="284"/>
      <c r="R94" s="284"/>
      <c r="S94" s="284"/>
      <c r="T94" s="285"/>
      <c r="U94" s="286" t="str">
        <f t="shared" si="17"/>
        <v/>
      </c>
      <c r="V94" s="287"/>
      <c r="W94" s="74" t="s">
        <v>10</v>
      </c>
      <c r="X94" s="271" t="str">
        <f t="shared" si="18"/>
        <v/>
      </c>
      <c r="Y94" s="271"/>
      <c r="Z94" s="75" t="s">
        <v>26</v>
      </c>
      <c r="AA94" s="267" t="str">
        <f>IF(ROW()-27&lt;=MAX(①職員名簿!$AB$11:$AB$110),INDEX(①職員名簿!E$11:E$110,MATCH(ROW()-27,①職員名簿!$AB$11:$AB$110,0)),"")</f>
        <v/>
      </c>
      <c r="AB94" s="268"/>
      <c r="AC94" s="74" t="s">
        <v>10</v>
      </c>
      <c r="AD94" s="268" t="str">
        <f>IF(ROW()-27&lt;=MAX(①職員名簿!$AB$11:$AB$110),INDEX(①職員名簿!F$11:F$110,MATCH(ROW()-27,①職員名簿!$AB$11:$AB$110,0)),"")</f>
        <v/>
      </c>
      <c r="AE94" s="268"/>
      <c r="AF94" s="75" t="s">
        <v>26</v>
      </c>
      <c r="AG94" s="269" t="str">
        <f t="shared" si="19"/>
        <v/>
      </c>
      <c r="AH94" s="270"/>
      <c r="AI94" s="74" t="s">
        <v>10</v>
      </c>
      <c r="AJ94" s="271" t="str">
        <f t="shared" si="20"/>
        <v/>
      </c>
      <c r="AK94" s="271"/>
      <c r="AL94" s="75" t="s">
        <v>26</v>
      </c>
      <c r="AM9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4" s="93" t="str">
        <f>IF(ROW()-27&lt;=MAX(①職員名簿!$AB$11:$AB$110),IF(INDEX(①職員名簿!N$11:N$110,MATCH(ROW()-27,①職員名簿!$AB$11:$AB$110,0))&lt;&gt;"","〇",""),"")</f>
        <v/>
      </c>
      <c r="AO94" s="167"/>
      <c r="AP94" s="166"/>
      <c r="AW94" s="20" t="str">
        <f t="shared" ref="AW94:AW102" si="21">IF(P94="","",DATEDIF(P94,$AV$25,"Y")*12+DATEDIF(P94,$AV$25,"YM"))</f>
        <v/>
      </c>
      <c r="AX94" s="21" t="str">
        <f t="shared" ref="AX94:AX102" si="22">IF(P94="","",DATE(YEAR(P94),MONTH(P94)+AW94,DAY(P94)))</f>
        <v/>
      </c>
      <c r="AY94" s="22" t="str">
        <f t="shared" ref="AY94:AY102" si="23">IF(P94="","",IF(P94=DATE(YEAR($AV$25),MONTH($AV$25),DAY($AV$25)),0,IF($AV$25&gt;=AX94,AW94+1,AW94)))</f>
        <v/>
      </c>
      <c r="AZ94" s="6" t="str">
        <f t="shared" ref="AZ94:AZ102" si="24">IFERROR(QUOTIENT(((U94*12)+X94+(AA94*12)+AD94),12),"")</f>
        <v/>
      </c>
      <c r="BA94" s="23" t="str">
        <f t="shared" ref="BA94:BA102" si="25">IFERROR(MOD((X94+AD94),12),"")</f>
        <v/>
      </c>
      <c r="BB94" s="24" t="str">
        <f t="shared" ref="BB94:BB102" si="26">IF(OR($AC$7="認可保育所",$AC$7="小規模保育事業A型",$AC$7="小規模保育事業B型",$AC$7="小規模保育事業C型",$AC$7="家庭的保育事業",$AC$7="事業所内保育事業"),IF(OR(J94="保育士",J94="保健師・助産師・看護師・准看護師"),AG94,""),IF(OR($AC$7="認定こども園（幼保連携型）",$AC$7="認定こども園（幼稚園型）",$AC$7="認定こども園（保育所型）"),IF(OR(J94="保育教諭",J94="保健師・助産師・看護師・准看護師"),AG94,""),IF($AC$7="幼稚園",IF(OR(J94="教諭",J94="保健師・助産師・看護師・准看護師"),AG94,""),"")))</f>
        <v/>
      </c>
    </row>
    <row r="95" spans="1:57" ht="28.5" customHeight="1" x14ac:dyDescent="0.4">
      <c r="A95" s="150"/>
      <c r="B95" s="152">
        <v>68</v>
      </c>
      <c r="C95" s="277" t="str">
        <f>IF(ROW()-27&lt;=MAX(①職員名簿!$AB$11:$AB$110),IF(INDEX(①職員名簿!G$11:G$110,MATCH(ROW()-27,①職員名簿!AB$11:AB$110,0))&lt;&gt;"",INDEX(①職員名簿!G$11:G$110,MATCH(ROW()-27,①職員名簿!AB$11:AB$110,0)),INDEX(①職員名簿!B$11:B$110,MATCH(ROW()-27,①職員名簿!$AB$11:$AB$110,0))),"")</f>
        <v/>
      </c>
      <c r="D95" s="278"/>
      <c r="E95" s="278"/>
      <c r="F95" s="278"/>
      <c r="G95" s="278"/>
      <c r="H95" s="278"/>
      <c r="I95" s="279"/>
      <c r="J95" s="280" t="str">
        <f>IF(ROW()-27&lt;=MAX(①職員名簿!$AB$11:$AB$110),IF(INDEX(①職員名簿!H$11:H$110,MATCH(ROW()-27,①職員名簿!AB$11:AB$110,0))&lt;&gt;"",INDEX(①職員名簿!H$11:H$110,MATCH(ROW()-27,①職員名簿!AB$11:AB$110,0)),INDEX(①職員名簿!C$11:C$110,MATCH(ROW()-27,①職員名簿!$AB$11:$AB$110,0))),"")</f>
        <v/>
      </c>
      <c r="K95" s="281"/>
      <c r="L95" s="281"/>
      <c r="M95" s="281"/>
      <c r="N95" s="281"/>
      <c r="O95" s="282"/>
      <c r="P95" s="283" t="str">
        <f>IF(ROW()-27&lt;=MAX(①職員名簿!$AB$11:$AB$110),INDEX(①職員名簿!D$11:D$110,MATCH(ROW()-27,①職員名簿!$AB$11:$AB$110,0)),"")</f>
        <v/>
      </c>
      <c r="Q95" s="284"/>
      <c r="R95" s="284"/>
      <c r="S95" s="284"/>
      <c r="T95" s="285"/>
      <c r="U95" s="286" t="str">
        <f t="shared" si="17"/>
        <v/>
      </c>
      <c r="V95" s="287"/>
      <c r="W95" s="74" t="s">
        <v>10</v>
      </c>
      <c r="X95" s="271" t="str">
        <f t="shared" si="18"/>
        <v/>
      </c>
      <c r="Y95" s="271"/>
      <c r="Z95" s="75" t="s">
        <v>26</v>
      </c>
      <c r="AA95" s="267" t="str">
        <f>IF(ROW()-27&lt;=MAX(①職員名簿!$AB$11:$AB$110),INDEX(①職員名簿!E$11:E$110,MATCH(ROW()-27,①職員名簿!$AB$11:$AB$110,0)),"")</f>
        <v/>
      </c>
      <c r="AB95" s="268"/>
      <c r="AC95" s="74" t="s">
        <v>10</v>
      </c>
      <c r="AD95" s="268" t="str">
        <f>IF(ROW()-27&lt;=MAX(①職員名簿!$AB$11:$AB$110),INDEX(①職員名簿!F$11:F$110,MATCH(ROW()-27,①職員名簿!$AB$11:$AB$110,0)),"")</f>
        <v/>
      </c>
      <c r="AE95" s="268"/>
      <c r="AF95" s="75" t="s">
        <v>26</v>
      </c>
      <c r="AG95" s="269" t="str">
        <f t="shared" si="19"/>
        <v/>
      </c>
      <c r="AH95" s="270"/>
      <c r="AI95" s="74" t="s">
        <v>10</v>
      </c>
      <c r="AJ95" s="271" t="str">
        <f t="shared" si="20"/>
        <v/>
      </c>
      <c r="AK95" s="271"/>
      <c r="AL95" s="75" t="s">
        <v>26</v>
      </c>
      <c r="AM9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5" s="93" t="str">
        <f>IF(ROW()-27&lt;=MAX(①職員名簿!$AB$11:$AB$110),IF(INDEX(①職員名簿!N$11:N$110,MATCH(ROW()-27,①職員名簿!$AB$11:$AB$110,0))&lt;&gt;"","〇",""),"")</f>
        <v/>
      </c>
      <c r="AO95" s="167"/>
      <c r="AP95" s="166"/>
      <c r="AW95" s="20" t="str">
        <f t="shared" si="21"/>
        <v/>
      </c>
      <c r="AX95" s="21" t="str">
        <f t="shared" si="22"/>
        <v/>
      </c>
      <c r="AY95" s="22" t="str">
        <f t="shared" si="23"/>
        <v/>
      </c>
      <c r="AZ95" s="6" t="str">
        <f t="shared" si="24"/>
        <v/>
      </c>
      <c r="BA95" s="23" t="str">
        <f t="shared" si="25"/>
        <v/>
      </c>
      <c r="BB95" s="24" t="str">
        <f t="shared" si="26"/>
        <v/>
      </c>
    </row>
    <row r="96" spans="1:57" ht="28.5" customHeight="1" x14ac:dyDescent="0.4">
      <c r="A96" s="150"/>
      <c r="B96" s="152">
        <v>69</v>
      </c>
      <c r="C96" s="277" t="str">
        <f>IF(ROW()-27&lt;=MAX(①職員名簿!$AB$11:$AB$110),IF(INDEX(①職員名簿!G$11:G$110,MATCH(ROW()-27,①職員名簿!AB$11:AB$110,0))&lt;&gt;"",INDEX(①職員名簿!G$11:G$110,MATCH(ROW()-27,①職員名簿!AB$11:AB$110,0)),INDEX(①職員名簿!B$11:B$110,MATCH(ROW()-27,①職員名簿!$AB$11:$AB$110,0))),"")</f>
        <v/>
      </c>
      <c r="D96" s="278"/>
      <c r="E96" s="278"/>
      <c r="F96" s="278"/>
      <c r="G96" s="278"/>
      <c r="H96" s="278"/>
      <c r="I96" s="279"/>
      <c r="J96" s="280" t="str">
        <f>IF(ROW()-27&lt;=MAX(①職員名簿!$AB$11:$AB$110),IF(INDEX(①職員名簿!H$11:H$110,MATCH(ROW()-27,①職員名簿!AB$11:AB$110,0))&lt;&gt;"",INDEX(①職員名簿!H$11:H$110,MATCH(ROW()-27,①職員名簿!AB$11:AB$110,0)),INDEX(①職員名簿!C$11:C$110,MATCH(ROW()-27,①職員名簿!$AB$11:$AB$110,0))),"")</f>
        <v/>
      </c>
      <c r="K96" s="281"/>
      <c r="L96" s="281"/>
      <c r="M96" s="281"/>
      <c r="N96" s="281"/>
      <c r="O96" s="282"/>
      <c r="P96" s="283" t="str">
        <f>IF(ROW()-27&lt;=MAX(①職員名簿!$AB$11:$AB$110),INDEX(①職員名簿!D$11:D$110,MATCH(ROW()-27,①職員名簿!$AB$11:$AB$110,0)),"")</f>
        <v/>
      </c>
      <c r="Q96" s="284"/>
      <c r="R96" s="284"/>
      <c r="S96" s="284"/>
      <c r="T96" s="285"/>
      <c r="U96" s="286" t="str">
        <f t="shared" si="17"/>
        <v/>
      </c>
      <c r="V96" s="287"/>
      <c r="W96" s="74" t="s">
        <v>10</v>
      </c>
      <c r="X96" s="271" t="str">
        <f t="shared" si="18"/>
        <v/>
      </c>
      <c r="Y96" s="271"/>
      <c r="Z96" s="75" t="s">
        <v>26</v>
      </c>
      <c r="AA96" s="267" t="str">
        <f>IF(ROW()-27&lt;=MAX(①職員名簿!$AB$11:$AB$110),INDEX(①職員名簿!E$11:E$110,MATCH(ROW()-27,①職員名簿!$AB$11:$AB$110,0)),"")</f>
        <v/>
      </c>
      <c r="AB96" s="268"/>
      <c r="AC96" s="74" t="s">
        <v>10</v>
      </c>
      <c r="AD96" s="268" t="str">
        <f>IF(ROW()-27&lt;=MAX(①職員名簿!$AB$11:$AB$110),INDEX(①職員名簿!F$11:F$110,MATCH(ROW()-27,①職員名簿!$AB$11:$AB$110,0)),"")</f>
        <v/>
      </c>
      <c r="AE96" s="268"/>
      <c r="AF96" s="75" t="s">
        <v>26</v>
      </c>
      <c r="AG96" s="269" t="str">
        <f t="shared" si="19"/>
        <v/>
      </c>
      <c r="AH96" s="270"/>
      <c r="AI96" s="74" t="s">
        <v>10</v>
      </c>
      <c r="AJ96" s="271" t="str">
        <f t="shared" si="20"/>
        <v/>
      </c>
      <c r="AK96" s="271"/>
      <c r="AL96" s="75" t="s">
        <v>26</v>
      </c>
      <c r="AM9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6" s="93" t="str">
        <f>IF(ROW()-27&lt;=MAX(①職員名簿!$AB$11:$AB$110),IF(INDEX(①職員名簿!N$11:N$110,MATCH(ROW()-27,①職員名簿!$AB$11:$AB$110,0))&lt;&gt;"","〇",""),"")</f>
        <v/>
      </c>
      <c r="AO96" s="167"/>
      <c r="AP96" s="166"/>
      <c r="AW96" s="20" t="str">
        <f t="shared" si="21"/>
        <v/>
      </c>
      <c r="AX96" s="21" t="str">
        <f t="shared" si="22"/>
        <v/>
      </c>
      <c r="AY96" s="22" t="str">
        <f t="shared" si="23"/>
        <v/>
      </c>
      <c r="AZ96" s="6" t="str">
        <f t="shared" si="24"/>
        <v/>
      </c>
      <c r="BA96" s="23" t="str">
        <f t="shared" si="25"/>
        <v/>
      </c>
      <c r="BB96" s="24" t="str">
        <f t="shared" si="26"/>
        <v/>
      </c>
    </row>
    <row r="97" spans="1:57" ht="28.5" customHeight="1" x14ac:dyDescent="0.4">
      <c r="A97" s="150"/>
      <c r="B97" s="152">
        <v>70</v>
      </c>
      <c r="C97" s="277" t="str">
        <f>IF(ROW()-27&lt;=MAX(①職員名簿!$AB$11:$AB$110),IF(INDEX(①職員名簿!G$11:G$110,MATCH(ROW()-27,①職員名簿!AB$11:AB$110,0))&lt;&gt;"",INDEX(①職員名簿!G$11:G$110,MATCH(ROW()-27,①職員名簿!AB$11:AB$110,0)),INDEX(①職員名簿!B$11:B$110,MATCH(ROW()-27,①職員名簿!$AB$11:$AB$110,0))),"")</f>
        <v/>
      </c>
      <c r="D97" s="278"/>
      <c r="E97" s="278"/>
      <c r="F97" s="278"/>
      <c r="G97" s="278"/>
      <c r="H97" s="278"/>
      <c r="I97" s="279"/>
      <c r="J97" s="280" t="str">
        <f>IF(ROW()-27&lt;=MAX(①職員名簿!$AB$11:$AB$110),IF(INDEX(①職員名簿!H$11:H$110,MATCH(ROW()-27,①職員名簿!AB$11:AB$110,0))&lt;&gt;"",INDEX(①職員名簿!H$11:H$110,MATCH(ROW()-27,①職員名簿!AB$11:AB$110,0)),INDEX(①職員名簿!C$11:C$110,MATCH(ROW()-27,①職員名簿!$AB$11:$AB$110,0))),"")</f>
        <v/>
      </c>
      <c r="K97" s="281"/>
      <c r="L97" s="281"/>
      <c r="M97" s="281"/>
      <c r="N97" s="281"/>
      <c r="O97" s="282"/>
      <c r="P97" s="283" t="str">
        <f>IF(ROW()-27&lt;=MAX(①職員名簿!$AB$11:$AB$110),INDEX(①職員名簿!D$11:D$110,MATCH(ROW()-27,①職員名簿!$AB$11:$AB$110,0)),"")</f>
        <v/>
      </c>
      <c r="Q97" s="284"/>
      <c r="R97" s="284"/>
      <c r="S97" s="284"/>
      <c r="T97" s="285"/>
      <c r="U97" s="286" t="str">
        <f t="shared" si="17"/>
        <v/>
      </c>
      <c r="V97" s="287"/>
      <c r="W97" s="74" t="s">
        <v>10</v>
      </c>
      <c r="X97" s="271" t="str">
        <f t="shared" si="18"/>
        <v/>
      </c>
      <c r="Y97" s="271"/>
      <c r="Z97" s="75" t="s">
        <v>26</v>
      </c>
      <c r="AA97" s="267" t="str">
        <f>IF(ROW()-27&lt;=MAX(①職員名簿!$AB$11:$AB$110),INDEX(①職員名簿!E$11:E$110,MATCH(ROW()-27,①職員名簿!$AB$11:$AB$110,0)),"")</f>
        <v/>
      </c>
      <c r="AB97" s="268"/>
      <c r="AC97" s="74" t="s">
        <v>10</v>
      </c>
      <c r="AD97" s="268" t="str">
        <f>IF(ROW()-27&lt;=MAX(①職員名簿!$AB$11:$AB$110),INDEX(①職員名簿!F$11:F$110,MATCH(ROW()-27,①職員名簿!$AB$11:$AB$110,0)),"")</f>
        <v/>
      </c>
      <c r="AE97" s="268"/>
      <c r="AF97" s="75" t="s">
        <v>26</v>
      </c>
      <c r="AG97" s="269" t="str">
        <f t="shared" si="19"/>
        <v/>
      </c>
      <c r="AH97" s="270"/>
      <c r="AI97" s="74" t="s">
        <v>10</v>
      </c>
      <c r="AJ97" s="271" t="str">
        <f t="shared" si="20"/>
        <v/>
      </c>
      <c r="AK97" s="271"/>
      <c r="AL97" s="75" t="s">
        <v>26</v>
      </c>
      <c r="AM9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7" s="93" t="str">
        <f>IF(ROW()-27&lt;=MAX(①職員名簿!$AB$11:$AB$110),IF(INDEX(①職員名簿!N$11:N$110,MATCH(ROW()-27,①職員名簿!$AB$11:$AB$110,0))&lt;&gt;"","〇",""),"")</f>
        <v/>
      </c>
      <c r="AO97" s="167"/>
      <c r="AP97" s="166"/>
      <c r="AW97" s="20" t="str">
        <f t="shared" si="21"/>
        <v/>
      </c>
      <c r="AX97" s="21" t="str">
        <f t="shared" si="22"/>
        <v/>
      </c>
      <c r="AY97" s="22" t="str">
        <f t="shared" si="23"/>
        <v/>
      </c>
      <c r="AZ97" s="6" t="str">
        <f t="shared" si="24"/>
        <v/>
      </c>
      <c r="BA97" s="23" t="str">
        <f t="shared" si="25"/>
        <v/>
      </c>
      <c r="BB97" s="24" t="str">
        <f t="shared" si="26"/>
        <v/>
      </c>
    </row>
    <row r="98" spans="1:57" ht="28.5" customHeight="1" x14ac:dyDescent="0.4">
      <c r="A98" s="150"/>
      <c r="B98" s="152">
        <v>71</v>
      </c>
      <c r="C98" s="277" t="str">
        <f>IF(ROW()-27&lt;=MAX(①職員名簿!$AB$11:$AB$110),IF(INDEX(①職員名簿!G$11:G$110,MATCH(ROW()-27,①職員名簿!AB$11:AB$110,0))&lt;&gt;"",INDEX(①職員名簿!G$11:G$110,MATCH(ROW()-27,①職員名簿!AB$11:AB$110,0)),INDEX(①職員名簿!B$11:B$110,MATCH(ROW()-27,①職員名簿!$AB$11:$AB$110,0))),"")</f>
        <v/>
      </c>
      <c r="D98" s="278"/>
      <c r="E98" s="278"/>
      <c r="F98" s="278"/>
      <c r="G98" s="278"/>
      <c r="H98" s="278"/>
      <c r="I98" s="279"/>
      <c r="J98" s="280" t="str">
        <f>IF(ROW()-27&lt;=MAX(①職員名簿!$AB$11:$AB$110),IF(INDEX(①職員名簿!H$11:H$110,MATCH(ROW()-27,①職員名簿!AB$11:AB$110,0))&lt;&gt;"",INDEX(①職員名簿!H$11:H$110,MATCH(ROW()-27,①職員名簿!AB$11:AB$110,0)),INDEX(①職員名簿!C$11:C$110,MATCH(ROW()-27,①職員名簿!$AB$11:$AB$110,0))),"")</f>
        <v/>
      </c>
      <c r="K98" s="281"/>
      <c r="L98" s="281"/>
      <c r="M98" s="281"/>
      <c r="N98" s="281"/>
      <c r="O98" s="282"/>
      <c r="P98" s="283" t="str">
        <f>IF(ROW()-27&lt;=MAX(①職員名簿!$AB$11:$AB$110),INDEX(①職員名簿!D$11:D$110,MATCH(ROW()-27,①職員名簿!$AB$11:$AB$110,0)),"")</f>
        <v/>
      </c>
      <c r="Q98" s="284"/>
      <c r="R98" s="284"/>
      <c r="S98" s="284"/>
      <c r="T98" s="285"/>
      <c r="U98" s="286" t="str">
        <f t="shared" si="17"/>
        <v/>
      </c>
      <c r="V98" s="287"/>
      <c r="W98" s="74" t="s">
        <v>10</v>
      </c>
      <c r="X98" s="271" t="str">
        <f t="shared" si="18"/>
        <v/>
      </c>
      <c r="Y98" s="271"/>
      <c r="Z98" s="75" t="s">
        <v>26</v>
      </c>
      <c r="AA98" s="267" t="str">
        <f>IF(ROW()-27&lt;=MAX(①職員名簿!$AB$11:$AB$110),INDEX(①職員名簿!E$11:E$110,MATCH(ROW()-27,①職員名簿!$AB$11:$AB$110,0)),"")</f>
        <v/>
      </c>
      <c r="AB98" s="268"/>
      <c r="AC98" s="74" t="s">
        <v>10</v>
      </c>
      <c r="AD98" s="268" t="str">
        <f>IF(ROW()-27&lt;=MAX(①職員名簿!$AB$11:$AB$110),INDEX(①職員名簿!F$11:F$110,MATCH(ROW()-27,①職員名簿!$AB$11:$AB$110,0)),"")</f>
        <v/>
      </c>
      <c r="AE98" s="268"/>
      <c r="AF98" s="75" t="s">
        <v>26</v>
      </c>
      <c r="AG98" s="269" t="str">
        <f t="shared" si="19"/>
        <v/>
      </c>
      <c r="AH98" s="270"/>
      <c r="AI98" s="74" t="s">
        <v>10</v>
      </c>
      <c r="AJ98" s="271" t="str">
        <f t="shared" si="20"/>
        <v/>
      </c>
      <c r="AK98" s="271"/>
      <c r="AL98" s="75" t="s">
        <v>26</v>
      </c>
      <c r="AM9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8" s="93" t="str">
        <f>IF(ROW()-27&lt;=MAX(①職員名簿!$AB$11:$AB$110),IF(INDEX(①職員名簿!N$11:N$110,MATCH(ROW()-27,①職員名簿!$AB$11:$AB$110,0))&lt;&gt;"","〇",""),"")</f>
        <v/>
      </c>
      <c r="AO98" s="167"/>
      <c r="AP98" s="166"/>
      <c r="AW98" s="20" t="str">
        <f t="shared" si="21"/>
        <v/>
      </c>
      <c r="AX98" s="21" t="str">
        <f t="shared" si="22"/>
        <v/>
      </c>
      <c r="AY98" s="22" t="str">
        <f t="shared" si="23"/>
        <v/>
      </c>
      <c r="AZ98" s="6" t="str">
        <f t="shared" si="24"/>
        <v/>
      </c>
      <c r="BA98" s="23" t="str">
        <f t="shared" si="25"/>
        <v/>
      </c>
      <c r="BB98" s="24" t="str">
        <f t="shared" si="26"/>
        <v/>
      </c>
    </row>
    <row r="99" spans="1:57" ht="28.5" customHeight="1" x14ac:dyDescent="0.4">
      <c r="A99" s="150"/>
      <c r="B99" s="152">
        <v>72</v>
      </c>
      <c r="C99" s="277" t="str">
        <f>IF(ROW()-27&lt;=MAX(①職員名簿!$AB$11:$AB$110),IF(INDEX(①職員名簿!G$11:G$110,MATCH(ROW()-27,①職員名簿!AB$11:AB$110,0))&lt;&gt;"",INDEX(①職員名簿!G$11:G$110,MATCH(ROW()-27,①職員名簿!AB$11:AB$110,0)),INDEX(①職員名簿!B$11:B$110,MATCH(ROW()-27,①職員名簿!$AB$11:$AB$110,0))),"")</f>
        <v/>
      </c>
      <c r="D99" s="278"/>
      <c r="E99" s="278"/>
      <c r="F99" s="278"/>
      <c r="G99" s="278"/>
      <c r="H99" s="278"/>
      <c r="I99" s="279"/>
      <c r="J99" s="280" t="str">
        <f>IF(ROW()-27&lt;=MAX(①職員名簿!$AB$11:$AB$110),IF(INDEX(①職員名簿!H$11:H$110,MATCH(ROW()-27,①職員名簿!AB$11:AB$110,0))&lt;&gt;"",INDEX(①職員名簿!H$11:H$110,MATCH(ROW()-27,①職員名簿!AB$11:AB$110,0)),INDEX(①職員名簿!C$11:C$110,MATCH(ROW()-27,①職員名簿!$AB$11:$AB$110,0))),"")</f>
        <v/>
      </c>
      <c r="K99" s="281"/>
      <c r="L99" s="281"/>
      <c r="M99" s="281"/>
      <c r="N99" s="281"/>
      <c r="O99" s="282"/>
      <c r="P99" s="283" t="str">
        <f>IF(ROW()-27&lt;=MAX(①職員名簿!$AB$11:$AB$110),INDEX(①職員名簿!D$11:D$110,MATCH(ROW()-27,①職員名簿!$AB$11:$AB$110,0)),"")</f>
        <v/>
      </c>
      <c r="Q99" s="284"/>
      <c r="R99" s="284"/>
      <c r="S99" s="284"/>
      <c r="T99" s="285"/>
      <c r="U99" s="286" t="str">
        <f t="shared" si="17"/>
        <v/>
      </c>
      <c r="V99" s="287"/>
      <c r="W99" s="74" t="s">
        <v>10</v>
      </c>
      <c r="X99" s="271" t="str">
        <f t="shared" si="18"/>
        <v/>
      </c>
      <c r="Y99" s="271"/>
      <c r="Z99" s="75" t="s">
        <v>26</v>
      </c>
      <c r="AA99" s="267" t="str">
        <f>IF(ROW()-27&lt;=MAX(①職員名簿!$AB$11:$AB$110),INDEX(①職員名簿!E$11:E$110,MATCH(ROW()-27,①職員名簿!$AB$11:$AB$110,0)),"")</f>
        <v/>
      </c>
      <c r="AB99" s="268"/>
      <c r="AC99" s="74" t="s">
        <v>10</v>
      </c>
      <c r="AD99" s="268" t="str">
        <f>IF(ROW()-27&lt;=MAX(①職員名簿!$AB$11:$AB$110),INDEX(①職員名簿!F$11:F$110,MATCH(ROW()-27,①職員名簿!$AB$11:$AB$110,0)),"")</f>
        <v/>
      </c>
      <c r="AE99" s="268"/>
      <c r="AF99" s="75" t="s">
        <v>26</v>
      </c>
      <c r="AG99" s="269" t="str">
        <f t="shared" si="19"/>
        <v/>
      </c>
      <c r="AH99" s="270"/>
      <c r="AI99" s="74" t="s">
        <v>10</v>
      </c>
      <c r="AJ99" s="271" t="str">
        <f t="shared" si="20"/>
        <v/>
      </c>
      <c r="AK99" s="271"/>
      <c r="AL99" s="75" t="s">
        <v>26</v>
      </c>
      <c r="AM9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9" s="93" t="str">
        <f>IF(ROW()-27&lt;=MAX(①職員名簿!$AB$11:$AB$110),IF(INDEX(①職員名簿!N$11:N$110,MATCH(ROW()-27,①職員名簿!$AB$11:$AB$110,0))&lt;&gt;"","〇",""),"")</f>
        <v/>
      </c>
      <c r="AO99" s="167"/>
      <c r="AP99" s="166"/>
      <c r="AW99" s="20" t="str">
        <f t="shared" si="21"/>
        <v/>
      </c>
      <c r="AX99" s="21" t="str">
        <f t="shared" si="22"/>
        <v/>
      </c>
      <c r="AY99" s="22" t="str">
        <f t="shared" si="23"/>
        <v/>
      </c>
      <c r="AZ99" s="6" t="str">
        <f t="shared" si="24"/>
        <v/>
      </c>
      <c r="BA99" s="23" t="str">
        <f t="shared" si="25"/>
        <v/>
      </c>
      <c r="BB99" s="24" t="str">
        <f t="shared" si="26"/>
        <v/>
      </c>
    </row>
    <row r="100" spans="1:57" ht="28.5" customHeight="1" x14ac:dyDescent="0.4">
      <c r="A100" s="150"/>
      <c r="B100" s="152">
        <v>73</v>
      </c>
      <c r="C100" s="277" t="str">
        <f>IF(ROW()-27&lt;=MAX(①職員名簿!$AB$11:$AB$110),IF(INDEX(①職員名簿!G$11:G$110,MATCH(ROW()-27,①職員名簿!AB$11:AB$110,0))&lt;&gt;"",INDEX(①職員名簿!G$11:G$110,MATCH(ROW()-27,①職員名簿!AB$11:AB$110,0)),INDEX(①職員名簿!B$11:B$110,MATCH(ROW()-27,①職員名簿!$AB$11:$AB$110,0))),"")</f>
        <v/>
      </c>
      <c r="D100" s="278"/>
      <c r="E100" s="278"/>
      <c r="F100" s="278"/>
      <c r="G100" s="278"/>
      <c r="H100" s="278"/>
      <c r="I100" s="279"/>
      <c r="J100" s="280" t="str">
        <f>IF(ROW()-27&lt;=MAX(①職員名簿!$AB$11:$AB$110),IF(INDEX(①職員名簿!H$11:H$110,MATCH(ROW()-27,①職員名簿!AB$11:AB$110,0))&lt;&gt;"",INDEX(①職員名簿!H$11:H$110,MATCH(ROW()-27,①職員名簿!AB$11:AB$110,0)),INDEX(①職員名簿!C$11:C$110,MATCH(ROW()-27,①職員名簿!$AB$11:$AB$110,0))),"")</f>
        <v/>
      </c>
      <c r="K100" s="281"/>
      <c r="L100" s="281"/>
      <c r="M100" s="281"/>
      <c r="N100" s="281"/>
      <c r="O100" s="282"/>
      <c r="P100" s="283" t="str">
        <f>IF(ROW()-27&lt;=MAX(①職員名簿!$AB$11:$AB$110),INDEX(①職員名簿!D$11:D$110,MATCH(ROW()-27,①職員名簿!$AB$11:$AB$110,0)),"")</f>
        <v/>
      </c>
      <c r="Q100" s="284"/>
      <c r="R100" s="284"/>
      <c r="S100" s="284"/>
      <c r="T100" s="285"/>
      <c r="U100" s="286" t="str">
        <f t="shared" si="17"/>
        <v/>
      </c>
      <c r="V100" s="287"/>
      <c r="W100" s="74" t="s">
        <v>10</v>
      </c>
      <c r="X100" s="271" t="str">
        <f t="shared" si="18"/>
        <v/>
      </c>
      <c r="Y100" s="271"/>
      <c r="Z100" s="75" t="s">
        <v>26</v>
      </c>
      <c r="AA100" s="267" t="str">
        <f>IF(ROW()-27&lt;=MAX(①職員名簿!$AB$11:$AB$110),INDEX(①職員名簿!E$11:E$110,MATCH(ROW()-27,①職員名簿!$AB$11:$AB$110,0)),"")</f>
        <v/>
      </c>
      <c r="AB100" s="268"/>
      <c r="AC100" s="74" t="s">
        <v>10</v>
      </c>
      <c r="AD100" s="268" t="str">
        <f>IF(ROW()-27&lt;=MAX(①職員名簿!$AB$11:$AB$110),INDEX(①職員名簿!F$11:F$110,MATCH(ROW()-27,①職員名簿!$AB$11:$AB$110,0)),"")</f>
        <v/>
      </c>
      <c r="AE100" s="268"/>
      <c r="AF100" s="75" t="s">
        <v>26</v>
      </c>
      <c r="AG100" s="269" t="str">
        <f t="shared" si="19"/>
        <v/>
      </c>
      <c r="AH100" s="270"/>
      <c r="AI100" s="74" t="s">
        <v>10</v>
      </c>
      <c r="AJ100" s="271" t="str">
        <f t="shared" si="20"/>
        <v/>
      </c>
      <c r="AK100" s="271"/>
      <c r="AL100" s="75" t="s">
        <v>26</v>
      </c>
      <c r="AM10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0" s="93" t="str">
        <f>IF(ROW()-27&lt;=MAX(①職員名簿!$AB$11:$AB$110),IF(INDEX(①職員名簿!N$11:N$110,MATCH(ROW()-27,①職員名簿!$AB$11:$AB$110,0))&lt;&gt;"","〇",""),"")</f>
        <v/>
      </c>
      <c r="AO100" s="167"/>
      <c r="AP100" s="166"/>
      <c r="AW100" s="20" t="str">
        <f t="shared" si="21"/>
        <v/>
      </c>
      <c r="AX100" s="21" t="str">
        <f t="shared" si="22"/>
        <v/>
      </c>
      <c r="AY100" s="22" t="str">
        <f t="shared" si="23"/>
        <v/>
      </c>
      <c r="AZ100" s="6" t="str">
        <f t="shared" si="24"/>
        <v/>
      </c>
      <c r="BA100" s="23" t="str">
        <f t="shared" si="25"/>
        <v/>
      </c>
      <c r="BB100" s="24" t="str">
        <f t="shared" si="26"/>
        <v/>
      </c>
    </row>
    <row r="101" spans="1:57" ht="28.5" customHeight="1" x14ac:dyDescent="0.4">
      <c r="A101" s="150"/>
      <c r="B101" s="152">
        <v>74</v>
      </c>
      <c r="C101" s="277" t="str">
        <f>IF(ROW()-27&lt;=MAX(①職員名簿!$AB$11:$AB$110),IF(INDEX(①職員名簿!G$11:G$110,MATCH(ROW()-27,①職員名簿!AB$11:AB$110,0))&lt;&gt;"",INDEX(①職員名簿!G$11:G$110,MATCH(ROW()-27,①職員名簿!AB$11:AB$110,0)),INDEX(①職員名簿!B$11:B$110,MATCH(ROW()-27,①職員名簿!$AB$11:$AB$110,0))),"")</f>
        <v/>
      </c>
      <c r="D101" s="278"/>
      <c r="E101" s="278"/>
      <c r="F101" s="278"/>
      <c r="G101" s="278"/>
      <c r="H101" s="278"/>
      <c r="I101" s="279"/>
      <c r="J101" s="280" t="str">
        <f>IF(ROW()-27&lt;=MAX(①職員名簿!$AB$11:$AB$110),IF(INDEX(①職員名簿!H$11:H$110,MATCH(ROW()-27,①職員名簿!AB$11:AB$110,0))&lt;&gt;"",INDEX(①職員名簿!H$11:H$110,MATCH(ROW()-27,①職員名簿!AB$11:AB$110,0)),INDEX(①職員名簿!C$11:C$110,MATCH(ROW()-27,①職員名簿!$AB$11:$AB$110,0))),"")</f>
        <v/>
      </c>
      <c r="K101" s="281"/>
      <c r="L101" s="281"/>
      <c r="M101" s="281"/>
      <c r="N101" s="281"/>
      <c r="O101" s="282"/>
      <c r="P101" s="283" t="str">
        <f>IF(ROW()-27&lt;=MAX(①職員名簿!$AB$11:$AB$110),INDEX(①職員名簿!D$11:D$110,MATCH(ROW()-27,①職員名簿!$AB$11:$AB$110,0)),"")</f>
        <v/>
      </c>
      <c r="Q101" s="284"/>
      <c r="R101" s="284"/>
      <c r="S101" s="284"/>
      <c r="T101" s="285"/>
      <c r="U101" s="286" t="str">
        <f t="shared" si="17"/>
        <v/>
      </c>
      <c r="V101" s="287"/>
      <c r="W101" s="74" t="s">
        <v>10</v>
      </c>
      <c r="X101" s="271" t="str">
        <f t="shared" si="18"/>
        <v/>
      </c>
      <c r="Y101" s="271"/>
      <c r="Z101" s="75" t="s">
        <v>26</v>
      </c>
      <c r="AA101" s="267" t="str">
        <f>IF(ROW()-27&lt;=MAX(①職員名簿!$AB$11:$AB$110),INDEX(①職員名簿!E$11:E$110,MATCH(ROW()-27,①職員名簿!$AB$11:$AB$110,0)),"")</f>
        <v/>
      </c>
      <c r="AB101" s="268"/>
      <c r="AC101" s="74" t="s">
        <v>10</v>
      </c>
      <c r="AD101" s="268" t="str">
        <f>IF(ROW()-27&lt;=MAX(①職員名簿!$AB$11:$AB$110),INDEX(①職員名簿!F$11:F$110,MATCH(ROW()-27,①職員名簿!$AB$11:$AB$110,0)),"")</f>
        <v/>
      </c>
      <c r="AE101" s="268"/>
      <c r="AF101" s="75" t="s">
        <v>26</v>
      </c>
      <c r="AG101" s="269" t="str">
        <f t="shared" si="19"/>
        <v/>
      </c>
      <c r="AH101" s="270"/>
      <c r="AI101" s="74" t="s">
        <v>10</v>
      </c>
      <c r="AJ101" s="271" t="str">
        <f t="shared" si="20"/>
        <v/>
      </c>
      <c r="AK101" s="271"/>
      <c r="AL101" s="75" t="s">
        <v>26</v>
      </c>
      <c r="AM10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1" s="93" t="str">
        <f>IF(ROW()-27&lt;=MAX(①職員名簿!$AB$11:$AB$110),IF(INDEX(①職員名簿!N$11:N$110,MATCH(ROW()-27,①職員名簿!$AB$11:$AB$110,0))&lt;&gt;"","〇",""),"")</f>
        <v/>
      </c>
      <c r="AO101" s="167"/>
      <c r="AP101" s="166"/>
      <c r="AW101" s="20" t="str">
        <f t="shared" si="21"/>
        <v/>
      </c>
      <c r="AX101" s="21" t="str">
        <f t="shared" si="22"/>
        <v/>
      </c>
      <c r="AY101" s="22" t="str">
        <f t="shared" si="23"/>
        <v/>
      </c>
      <c r="AZ101" s="6" t="str">
        <f t="shared" si="24"/>
        <v/>
      </c>
      <c r="BA101" s="23" t="str">
        <f t="shared" si="25"/>
        <v/>
      </c>
      <c r="BB101" s="24" t="str">
        <f t="shared" si="26"/>
        <v/>
      </c>
    </row>
    <row r="102" spans="1:57" ht="28.5" customHeight="1" thickBot="1" x14ac:dyDescent="0.45">
      <c r="A102" s="150"/>
      <c r="B102" s="153">
        <v>75</v>
      </c>
      <c r="C102" s="256" t="str">
        <f>IF(ROW()-27&lt;=MAX(①職員名簿!$AB$11:$AB$110),IF(INDEX(①職員名簿!G$11:G$110,MATCH(ROW()-27,①職員名簿!AB$11:AB$110,0))&lt;&gt;"",INDEX(①職員名簿!G$11:G$110,MATCH(ROW()-27,①職員名簿!AB$11:AB$110,0)),INDEX(①職員名簿!B$11:B$110,MATCH(ROW()-27,①職員名簿!$AB$11:$AB$110,0))),"")</f>
        <v/>
      </c>
      <c r="D102" s="257"/>
      <c r="E102" s="257"/>
      <c r="F102" s="257"/>
      <c r="G102" s="257"/>
      <c r="H102" s="257"/>
      <c r="I102" s="258"/>
      <c r="J102" s="259" t="str">
        <f>IF(ROW()-27&lt;=MAX(①職員名簿!$AB$11:$AB$110),IF(INDEX(①職員名簿!H$11:H$110,MATCH(ROW()-27,①職員名簿!AB$11:AB$110,0))&lt;&gt;"",INDEX(①職員名簿!H$11:H$110,MATCH(ROW()-27,①職員名簿!AB$11:AB$110,0)),INDEX(①職員名簿!C$11:C$110,MATCH(ROW()-27,①職員名簿!$AB$11:$AB$110,0))),"")</f>
        <v/>
      </c>
      <c r="K102" s="260"/>
      <c r="L102" s="260"/>
      <c r="M102" s="260"/>
      <c r="N102" s="260"/>
      <c r="O102" s="261"/>
      <c r="P102" s="272" t="str">
        <f>IF(ROW()-27&lt;=MAX(①職員名簿!$AB$11:$AB$110),INDEX(①職員名簿!D$11:D$110,MATCH(ROW()-27,①職員名簿!$AB$11:$AB$110,0)),"")</f>
        <v/>
      </c>
      <c r="Q102" s="273"/>
      <c r="R102" s="273"/>
      <c r="S102" s="273"/>
      <c r="T102" s="274"/>
      <c r="U102" s="275" t="str">
        <f t="shared" si="17"/>
        <v/>
      </c>
      <c r="V102" s="276"/>
      <c r="W102" s="77" t="s">
        <v>10</v>
      </c>
      <c r="X102" s="266" t="str">
        <f>IF(AY102="","",MOD(AY102,12))</f>
        <v/>
      </c>
      <c r="Y102" s="266"/>
      <c r="Z102" s="78" t="s">
        <v>26</v>
      </c>
      <c r="AA102" s="262" t="str">
        <f>IF(ROW()-27&lt;=MAX(①職員名簿!$AB$11:$AB$110),INDEX(①職員名簿!E$11:E$110,MATCH(ROW()-27,①職員名簿!$AB$11:$AB$110,0)),"")</f>
        <v/>
      </c>
      <c r="AB102" s="263"/>
      <c r="AC102" s="77" t="s">
        <v>10</v>
      </c>
      <c r="AD102" s="263" t="str">
        <f>IF(ROW()-27&lt;=MAX(①職員名簿!$AB$11:$AB$110),INDEX(①職員名簿!F$11:F$110,MATCH(ROW()-27,①職員名簿!$AB$11:$AB$110,0)),"")</f>
        <v/>
      </c>
      <c r="AE102" s="263"/>
      <c r="AF102" s="78" t="s">
        <v>26</v>
      </c>
      <c r="AG102" s="264" t="str">
        <f t="shared" si="19"/>
        <v/>
      </c>
      <c r="AH102" s="265"/>
      <c r="AI102" s="77" t="s">
        <v>10</v>
      </c>
      <c r="AJ102" s="266" t="str">
        <f t="shared" si="20"/>
        <v/>
      </c>
      <c r="AK102" s="266"/>
      <c r="AL102" s="78" t="s">
        <v>26</v>
      </c>
      <c r="AM102" s="79"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2" s="94" t="str">
        <f>IF(ROW()-27&lt;=MAX(①職員名簿!$AB$11:$AB$110),IF(INDEX(①職員名簿!N$11:N$110,MATCH(ROW()-27,①職員名簿!$AB$11:$AB$110,0))&lt;&gt;"","〇",""),"")</f>
        <v/>
      </c>
      <c r="AO102" s="167"/>
      <c r="AP102" s="166"/>
      <c r="AW102" s="20" t="str">
        <f t="shared" si="21"/>
        <v/>
      </c>
      <c r="AX102" s="21" t="str">
        <f t="shared" si="22"/>
        <v/>
      </c>
      <c r="AY102" s="22" t="str">
        <f t="shared" si="23"/>
        <v/>
      </c>
      <c r="AZ102" s="6" t="str">
        <f t="shared" si="24"/>
        <v/>
      </c>
      <c r="BA102" s="23" t="str">
        <f t="shared" si="25"/>
        <v/>
      </c>
      <c r="BB102" s="24" t="str">
        <f t="shared" si="26"/>
        <v/>
      </c>
      <c r="BE102" s="6" t="str">
        <f t="shared" si="16"/>
        <v/>
      </c>
    </row>
    <row r="103" spans="1:57" ht="9" customHeight="1" x14ac:dyDescent="0.4">
      <c r="A103" s="154"/>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row>
    <row r="104" spans="1:57" ht="16.5" customHeight="1" x14ac:dyDescent="0.4">
      <c r="A104" s="119"/>
      <c r="B104" s="155" t="s">
        <v>80</v>
      </c>
      <c r="C104" s="156"/>
      <c r="D104" s="156"/>
      <c r="E104" s="156"/>
      <c r="F104" s="157"/>
      <c r="G104" s="157"/>
      <c r="H104" s="157"/>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28"/>
      <c r="AP104" s="28"/>
    </row>
    <row r="105" spans="1:57" ht="16.5" customHeight="1" x14ac:dyDescent="0.4">
      <c r="A105" s="119"/>
      <c r="B105" s="155" t="s">
        <v>81</v>
      </c>
      <c r="C105" s="158"/>
      <c r="D105" s="156"/>
      <c r="E105" s="156"/>
      <c r="F105" s="157"/>
      <c r="G105" s="157"/>
      <c r="H105" s="157"/>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29"/>
      <c r="AP105" s="29"/>
    </row>
    <row r="106" spans="1:57" ht="16.5" customHeight="1" x14ac:dyDescent="0.4">
      <c r="A106" s="119"/>
      <c r="B106" s="155" t="s">
        <v>82</v>
      </c>
      <c r="C106" s="158"/>
      <c r="D106" s="156"/>
      <c r="E106" s="156"/>
      <c r="F106" s="157"/>
      <c r="G106" s="157"/>
      <c r="H106" s="157"/>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29"/>
      <c r="AP106" s="29"/>
    </row>
    <row r="107" spans="1:57" ht="16.5" customHeight="1" x14ac:dyDescent="0.4">
      <c r="A107" s="119"/>
      <c r="B107" s="155" t="s">
        <v>204</v>
      </c>
      <c r="C107" s="156"/>
      <c r="D107" s="156"/>
      <c r="E107" s="156"/>
      <c r="F107" s="157"/>
      <c r="G107" s="157"/>
      <c r="H107" s="157"/>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29"/>
      <c r="AP107" s="29"/>
    </row>
    <row r="108" spans="1:57" ht="16.5" customHeight="1" x14ac:dyDescent="0.4">
      <c r="A108" s="119"/>
      <c r="B108" s="155" t="s">
        <v>83</v>
      </c>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43"/>
      <c r="AO108" s="27"/>
      <c r="AP108" s="27"/>
    </row>
    <row r="109" spans="1:57" ht="16.5" customHeight="1" x14ac:dyDescent="0.4">
      <c r="A109" s="119"/>
      <c r="B109" s="155" t="s">
        <v>84</v>
      </c>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43"/>
      <c r="AO109" s="27"/>
      <c r="AP109" s="27"/>
    </row>
    <row r="110" spans="1:57" ht="16.5" customHeight="1" x14ac:dyDescent="0.4">
      <c r="A110" s="154"/>
      <c r="B110" s="155" t="s">
        <v>85</v>
      </c>
      <c r="C110" s="156"/>
      <c r="D110" s="156"/>
      <c r="E110" s="156"/>
      <c r="F110" s="157"/>
      <c r="G110" s="157"/>
      <c r="H110" s="157"/>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30"/>
      <c r="AP110" s="30"/>
    </row>
    <row r="111" spans="1:57" ht="16.5" customHeight="1" x14ac:dyDescent="0.4">
      <c r="A111" s="119"/>
      <c r="B111" s="155" t="s">
        <v>86</v>
      </c>
      <c r="C111" s="156"/>
      <c r="D111" s="156"/>
      <c r="E111" s="156"/>
      <c r="F111" s="157"/>
      <c r="G111" s="157"/>
      <c r="H111" s="157"/>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28"/>
      <c r="AP111" s="28"/>
    </row>
    <row r="112" spans="1:57" ht="16.5" customHeight="1" x14ac:dyDescent="0.4">
      <c r="A112" s="119"/>
      <c r="B112" s="155" t="s">
        <v>87</v>
      </c>
      <c r="C112" s="156"/>
      <c r="D112" s="156"/>
      <c r="E112" s="156"/>
      <c r="F112" s="157"/>
      <c r="G112" s="157"/>
      <c r="H112" s="157"/>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28"/>
      <c r="AP112" s="28"/>
    </row>
    <row r="113" ht="8.25" customHeight="1" x14ac:dyDescent="0.4"/>
  </sheetData>
  <sheetProtection algorithmName="SHA-512" hashValue="NBrwEsp2aq8RPy8fkgfOQkGkF6JdJAZgMtqLU53IDjS6HufGn+U1DBn1QKC1ADSmW2GRxeZ6B6/gjcLEJhhxbQ==" saltValue="goYV3venl8YoqoDZwZfm0w==" spinCount="100000" sheet="1" objects="1" scenarios="1"/>
  <mergeCells count="729">
    <mergeCell ref="C101:I101"/>
    <mergeCell ref="J101:O101"/>
    <mergeCell ref="P101:T101"/>
    <mergeCell ref="U101:V101"/>
    <mergeCell ref="X101:Y101"/>
    <mergeCell ref="AA101:AB101"/>
    <mergeCell ref="AD101:AE101"/>
    <mergeCell ref="AG101:AH101"/>
    <mergeCell ref="AJ101:AK101"/>
    <mergeCell ref="C100:I100"/>
    <mergeCell ref="J100:O100"/>
    <mergeCell ref="P100:T100"/>
    <mergeCell ref="U100:V100"/>
    <mergeCell ref="X100:Y100"/>
    <mergeCell ref="AA100:AB100"/>
    <mergeCell ref="AD100:AE100"/>
    <mergeCell ref="AG100:AH100"/>
    <mergeCell ref="AJ100:AK100"/>
    <mergeCell ref="C99:I99"/>
    <mergeCell ref="J99:O99"/>
    <mergeCell ref="P99:T99"/>
    <mergeCell ref="U99:V99"/>
    <mergeCell ref="X99:Y99"/>
    <mergeCell ref="AA99:AB99"/>
    <mergeCell ref="AD99:AE99"/>
    <mergeCell ref="AG99:AH99"/>
    <mergeCell ref="AJ99:AK99"/>
    <mergeCell ref="C98:I98"/>
    <mergeCell ref="J98:O98"/>
    <mergeCell ref="P98:T98"/>
    <mergeCell ref="U98:V98"/>
    <mergeCell ref="X98:Y98"/>
    <mergeCell ref="AA98:AB98"/>
    <mergeCell ref="AD98:AE98"/>
    <mergeCell ref="AG98:AH98"/>
    <mergeCell ref="AJ98:AK98"/>
    <mergeCell ref="C97:I97"/>
    <mergeCell ref="J97:O97"/>
    <mergeCell ref="P97:T97"/>
    <mergeCell ref="U97:V97"/>
    <mergeCell ref="X97:Y97"/>
    <mergeCell ref="AA97:AB97"/>
    <mergeCell ref="AD97:AE97"/>
    <mergeCell ref="AG97:AH97"/>
    <mergeCell ref="AJ97:AK97"/>
    <mergeCell ref="C96:I96"/>
    <mergeCell ref="J96:O96"/>
    <mergeCell ref="P96:T96"/>
    <mergeCell ref="U96:V96"/>
    <mergeCell ref="X96:Y96"/>
    <mergeCell ref="AA96:AB96"/>
    <mergeCell ref="AD96:AE96"/>
    <mergeCell ref="AG96:AH96"/>
    <mergeCell ref="AJ96:AK96"/>
    <mergeCell ref="C95:I95"/>
    <mergeCell ref="J95:O95"/>
    <mergeCell ref="P95:T95"/>
    <mergeCell ref="U95:V95"/>
    <mergeCell ref="X95:Y95"/>
    <mergeCell ref="AA95:AB95"/>
    <mergeCell ref="AD95:AE95"/>
    <mergeCell ref="AG95:AH95"/>
    <mergeCell ref="AJ95:AK95"/>
    <mergeCell ref="C94:I94"/>
    <mergeCell ref="J94:O94"/>
    <mergeCell ref="P94:T94"/>
    <mergeCell ref="U94:V94"/>
    <mergeCell ref="X94:Y94"/>
    <mergeCell ref="AA94:AB94"/>
    <mergeCell ref="AD94:AE94"/>
    <mergeCell ref="AG94:AH94"/>
    <mergeCell ref="AJ94:AK94"/>
    <mergeCell ref="C93:I93"/>
    <mergeCell ref="J93:O93"/>
    <mergeCell ref="P93:T93"/>
    <mergeCell ref="U93:V93"/>
    <mergeCell ref="X93:Y93"/>
    <mergeCell ref="AA93:AB93"/>
    <mergeCell ref="AD93:AE93"/>
    <mergeCell ref="AG93:AH93"/>
    <mergeCell ref="AJ93:AK93"/>
    <mergeCell ref="C92:I92"/>
    <mergeCell ref="J92:O92"/>
    <mergeCell ref="P92:T92"/>
    <mergeCell ref="U92:V92"/>
    <mergeCell ref="X92:Y92"/>
    <mergeCell ref="AA92:AB92"/>
    <mergeCell ref="AD92:AE92"/>
    <mergeCell ref="AG92:AH92"/>
    <mergeCell ref="AJ92:AK92"/>
    <mergeCell ref="C91:I91"/>
    <mergeCell ref="J91:O91"/>
    <mergeCell ref="P91:T91"/>
    <mergeCell ref="U91:V91"/>
    <mergeCell ref="X91:Y91"/>
    <mergeCell ref="AA91:AB91"/>
    <mergeCell ref="AD91:AE91"/>
    <mergeCell ref="AG91:AH91"/>
    <mergeCell ref="AJ91:AK91"/>
    <mergeCell ref="C90:I90"/>
    <mergeCell ref="J90:O90"/>
    <mergeCell ref="P90:T90"/>
    <mergeCell ref="U90:V90"/>
    <mergeCell ref="X90:Y90"/>
    <mergeCell ref="AA90:AB90"/>
    <mergeCell ref="AD90:AE90"/>
    <mergeCell ref="AG90:AH90"/>
    <mergeCell ref="AJ90:AK90"/>
    <mergeCell ref="P88:T88"/>
    <mergeCell ref="U88:V88"/>
    <mergeCell ref="X88:Y88"/>
    <mergeCell ref="AA88:AB88"/>
    <mergeCell ref="AD88:AE88"/>
    <mergeCell ref="AG88:AH88"/>
    <mergeCell ref="AJ88:AK88"/>
    <mergeCell ref="C89:I89"/>
    <mergeCell ref="J89:O89"/>
    <mergeCell ref="P89:T89"/>
    <mergeCell ref="U89:V89"/>
    <mergeCell ref="X89:Y89"/>
    <mergeCell ref="AA89:AB89"/>
    <mergeCell ref="AD89:AE89"/>
    <mergeCell ref="AG89:AH89"/>
    <mergeCell ref="AJ89:AK89"/>
    <mergeCell ref="C37:I37"/>
    <mergeCell ref="C32:I32"/>
    <mergeCell ref="J32:O32"/>
    <mergeCell ref="C33:I33"/>
    <mergeCell ref="J33:O33"/>
    <mergeCell ref="C34:I34"/>
    <mergeCell ref="J34:O34"/>
    <mergeCell ref="C35:I35"/>
    <mergeCell ref="J35:O35"/>
    <mergeCell ref="C36:I36"/>
    <mergeCell ref="J36:O36"/>
    <mergeCell ref="C28:I28"/>
    <mergeCell ref="C29:I29"/>
    <mergeCell ref="J28:O28"/>
    <mergeCell ref="J29:O29"/>
    <mergeCell ref="J27:O27"/>
    <mergeCell ref="C30:I30"/>
    <mergeCell ref="J30:O30"/>
    <mergeCell ref="C31:I31"/>
    <mergeCell ref="J31:O31"/>
    <mergeCell ref="X75:Y75"/>
    <mergeCell ref="X76:Y76"/>
    <mergeCell ref="X77:Y77"/>
    <mergeCell ref="X78:Y78"/>
    <mergeCell ref="X79:Y79"/>
    <mergeCell ref="X80:Y80"/>
    <mergeCell ref="X81:Y81"/>
    <mergeCell ref="X82:Y82"/>
    <mergeCell ref="X83:Y83"/>
    <mergeCell ref="X66:Y66"/>
    <mergeCell ref="X67:Y67"/>
    <mergeCell ref="X68:Y68"/>
    <mergeCell ref="X69:Y69"/>
    <mergeCell ref="X70:Y70"/>
    <mergeCell ref="X71:Y71"/>
    <mergeCell ref="X72:Y72"/>
    <mergeCell ref="X73:Y73"/>
    <mergeCell ref="X74:Y74"/>
    <mergeCell ref="X57:Y57"/>
    <mergeCell ref="X58:Y58"/>
    <mergeCell ref="X59:Y59"/>
    <mergeCell ref="X60:Y60"/>
    <mergeCell ref="X61:Y61"/>
    <mergeCell ref="X62:Y62"/>
    <mergeCell ref="X63:Y63"/>
    <mergeCell ref="X64:Y64"/>
    <mergeCell ref="X65:Y65"/>
    <mergeCell ref="X48:Y48"/>
    <mergeCell ref="X49:Y49"/>
    <mergeCell ref="X50:Y50"/>
    <mergeCell ref="X51:Y51"/>
    <mergeCell ref="X52:Y52"/>
    <mergeCell ref="X53:Y53"/>
    <mergeCell ref="X54:Y54"/>
    <mergeCell ref="X55:Y55"/>
    <mergeCell ref="X56:Y56"/>
    <mergeCell ref="X39:Y39"/>
    <mergeCell ref="X40:Y40"/>
    <mergeCell ref="X41:Y41"/>
    <mergeCell ref="X42:Y42"/>
    <mergeCell ref="X43:Y43"/>
    <mergeCell ref="X44:Y44"/>
    <mergeCell ref="X45:Y45"/>
    <mergeCell ref="X46:Y46"/>
    <mergeCell ref="X47:Y47"/>
    <mergeCell ref="X30:Y30"/>
    <mergeCell ref="X31:Y31"/>
    <mergeCell ref="X32:Y32"/>
    <mergeCell ref="X33:Y33"/>
    <mergeCell ref="X34:Y34"/>
    <mergeCell ref="X35:Y35"/>
    <mergeCell ref="X36:Y36"/>
    <mergeCell ref="X37:Y37"/>
    <mergeCell ref="X38:Y38"/>
    <mergeCell ref="U76:V76"/>
    <mergeCell ref="U77:V77"/>
    <mergeCell ref="U78:V78"/>
    <mergeCell ref="U79:V79"/>
    <mergeCell ref="U80:V80"/>
    <mergeCell ref="U81:V81"/>
    <mergeCell ref="U82:V82"/>
    <mergeCell ref="U83:V83"/>
    <mergeCell ref="U84:V84"/>
    <mergeCell ref="U67:V67"/>
    <mergeCell ref="U68:V68"/>
    <mergeCell ref="U69:V69"/>
    <mergeCell ref="U70:V70"/>
    <mergeCell ref="U71:V71"/>
    <mergeCell ref="U72:V72"/>
    <mergeCell ref="U73:V73"/>
    <mergeCell ref="U74:V74"/>
    <mergeCell ref="U75:V75"/>
    <mergeCell ref="U46:V46"/>
    <mergeCell ref="P82:T82"/>
    <mergeCell ref="P83:T83"/>
    <mergeCell ref="P84:T84"/>
    <mergeCell ref="U47:V47"/>
    <mergeCell ref="U48:V48"/>
    <mergeCell ref="U49:V49"/>
    <mergeCell ref="U50:V50"/>
    <mergeCell ref="U51:V51"/>
    <mergeCell ref="U52:V52"/>
    <mergeCell ref="U53:V53"/>
    <mergeCell ref="U54:V54"/>
    <mergeCell ref="U55:V55"/>
    <mergeCell ref="U56:V56"/>
    <mergeCell ref="U57:V57"/>
    <mergeCell ref="U58:V58"/>
    <mergeCell ref="U59:V59"/>
    <mergeCell ref="U60:V60"/>
    <mergeCell ref="U61:V61"/>
    <mergeCell ref="U62:V62"/>
    <mergeCell ref="U63:V63"/>
    <mergeCell ref="U64:V64"/>
    <mergeCell ref="U65:V65"/>
    <mergeCell ref="U66:V66"/>
    <mergeCell ref="U37:V37"/>
    <mergeCell ref="U38:V38"/>
    <mergeCell ref="U39:V39"/>
    <mergeCell ref="U40:V40"/>
    <mergeCell ref="U41:V41"/>
    <mergeCell ref="U42:V42"/>
    <mergeCell ref="U43:V43"/>
    <mergeCell ref="U44:V44"/>
    <mergeCell ref="U45:V45"/>
    <mergeCell ref="U28:V28"/>
    <mergeCell ref="U29:V29"/>
    <mergeCell ref="U30:V30"/>
    <mergeCell ref="U31:V31"/>
    <mergeCell ref="U32:V32"/>
    <mergeCell ref="U33:V33"/>
    <mergeCell ref="U34:V34"/>
    <mergeCell ref="U35:V35"/>
    <mergeCell ref="U36:V36"/>
    <mergeCell ref="C82:I82"/>
    <mergeCell ref="J82:O82"/>
    <mergeCell ref="C83:I83"/>
    <mergeCell ref="J83:O83"/>
    <mergeCell ref="C84:I84"/>
    <mergeCell ref="J84:O84"/>
    <mergeCell ref="C85:I85"/>
    <mergeCell ref="J85:O85"/>
    <mergeCell ref="P86:T86"/>
    <mergeCell ref="P78:T78"/>
    <mergeCell ref="P79:T79"/>
    <mergeCell ref="P80:T80"/>
    <mergeCell ref="P81:T81"/>
    <mergeCell ref="C78:I78"/>
    <mergeCell ref="J78:O78"/>
    <mergeCell ref="C79:I79"/>
    <mergeCell ref="J79:O79"/>
    <mergeCell ref="C80:I80"/>
    <mergeCell ref="J80:O80"/>
    <mergeCell ref="C81:I81"/>
    <mergeCell ref="J81:O81"/>
    <mergeCell ref="P74:T74"/>
    <mergeCell ref="P75:T75"/>
    <mergeCell ref="P76:T76"/>
    <mergeCell ref="P77:T77"/>
    <mergeCell ref="C74:I74"/>
    <mergeCell ref="J74:O74"/>
    <mergeCell ref="C75:I75"/>
    <mergeCell ref="J75:O75"/>
    <mergeCell ref="C76:I76"/>
    <mergeCell ref="J76:O76"/>
    <mergeCell ref="C77:I77"/>
    <mergeCell ref="J77:O77"/>
    <mergeCell ref="P70:T70"/>
    <mergeCell ref="P71:T71"/>
    <mergeCell ref="P72:T72"/>
    <mergeCell ref="P73:T73"/>
    <mergeCell ref="C70:I70"/>
    <mergeCell ref="J70:O70"/>
    <mergeCell ref="C71:I71"/>
    <mergeCell ref="J71:O71"/>
    <mergeCell ref="C72:I72"/>
    <mergeCell ref="J72:O72"/>
    <mergeCell ref="C73:I73"/>
    <mergeCell ref="J73:O73"/>
    <mergeCell ref="P66:T66"/>
    <mergeCell ref="P67:T67"/>
    <mergeCell ref="P68:T68"/>
    <mergeCell ref="P69:T69"/>
    <mergeCell ref="C66:I66"/>
    <mergeCell ref="J66:O66"/>
    <mergeCell ref="C67:I67"/>
    <mergeCell ref="J67:O67"/>
    <mergeCell ref="C68:I68"/>
    <mergeCell ref="J68:O68"/>
    <mergeCell ref="C69:I69"/>
    <mergeCell ref="J69:O69"/>
    <mergeCell ref="P62:T62"/>
    <mergeCell ref="P63:T63"/>
    <mergeCell ref="P64:T64"/>
    <mergeCell ref="P65:T65"/>
    <mergeCell ref="C62:I62"/>
    <mergeCell ref="J62:O62"/>
    <mergeCell ref="C63:I63"/>
    <mergeCell ref="J63:O63"/>
    <mergeCell ref="C64:I64"/>
    <mergeCell ref="J64:O64"/>
    <mergeCell ref="C65:I65"/>
    <mergeCell ref="J65:O65"/>
    <mergeCell ref="P58:T58"/>
    <mergeCell ref="P59:T59"/>
    <mergeCell ref="P60:T60"/>
    <mergeCell ref="P61:T61"/>
    <mergeCell ref="C58:I58"/>
    <mergeCell ref="J58:O58"/>
    <mergeCell ref="C59:I59"/>
    <mergeCell ref="J59:O59"/>
    <mergeCell ref="C60:I60"/>
    <mergeCell ref="J60:O60"/>
    <mergeCell ref="C61:I61"/>
    <mergeCell ref="J61:O61"/>
    <mergeCell ref="P54:T54"/>
    <mergeCell ref="P55:T55"/>
    <mergeCell ref="P56:T56"/>
    <mergeCell ref="P57:T57"/>
    <mergeCell ref="C54:I54"/>
    <mergeCell ref="J54:O54"/>
    <mergeCell ref="C55:I55"/>
    <mergeCell ref="J55:O55"/>
    <mergeCell ref="C56:I56"/>
    <mergeCell ref="J56:O56"/>
    <mergeCell ref="C57:I57"/>
    <mergeCell ref="J57:O57"/>
    <mergeCell ref="P50:T50"/>
    <mergeCell ref="P51:T51"/>
    <mergeCell ref="P52:T52"/>
    <mergeCell ref="P53:T53"/>
    <mergeCell ref="C50:I50"/>
    <mergeCell ref="J50:O50"/>
    <mergeCell ref="C51:I51"/>
    <mergeCell ref="J51:O51"/>
    <mergeCell ref="C52:I52"/>
    <mergeCell ref="J52:O52"/>
    <mergeCell ref="C53:I53"/>
    <mergeCell ref="J53:O53"/>
    <mergeCell ref="P46:T46"/>
    <mergeCell ref="P47:T47"/>
    <mergeCell ref="P48:T48"/>
    <mergeCell ref="P49:T49"/>
    <mergeCell ref="C46:I46"/>
    <mergeCell ref="J46:O46"/>
    <mergeCell ref="C47:I47"/>
    <mergeCell ref="J47:O47"/>
    <mergeCell ref="C48:I48"/>
    <mergeCell ref="J48:O48"/>
    <mergeCell ref="C49:I49"/>
    <mergeCell ref="J49:O49"/>
    <mergeCell ref="P42:T42"/>
    <mergeCell ref="P43:T43"/>
    <mergeCell ref="P44:T44"/>
    <mergeCell ref="P45:T45"/>
    <mergeCell ref="C42:I42"/>
    <mergeCell ref="J42:O42"/>
    <mergeCell ref="C43:I43"/>
    <mergeCell ref="J43:O43"/>
    <mergeCell ref="C44:I44"/>
    <mergeCell ref="J44:O44"/>
    <mergeCell ref="C45:I45"/>
    <mergeCell ref="J45:O45"/>
    <mergeCell ref="P38:T38"/>
    <mergeCell ref="P39:T39"/>
    <mergeCell ref="P40:T40"/>
    <mergeCell ref="P41:T41"/>
    <mergeCell ref="C38:I38"/>
    <mergeCell ref="J38:O38"/>
    <mergeCell ref="C39:I39"/>
    <mergeCell ref="J39:O39"/>
    <mergeCell ref="C40:I40"/>
    <mergeCell ref="J40:O40"/>
    <mergeCell ref="C41:I41"/>
    <mergeCell ref="J41:O41"/>
    <mergeCell ref="P34:T34"/>
    <mergeCell ref="P35:T35"/>
    <mergeCell ref="P36:T36"/>
    <mergeCell ref="P37:T37"/>
    <mergeCell ref="J37:O37"/>
    <mergeCell ref="V27:Z27"/>
    <mergeCell ref="AB27:AF27"/>
    <mergeCell ref="AH27:AL27"/>
    <mergeCell ref="P28:T28"/>
    <mergeCell ref="P29:T29"/>
    <mergeCell ref="P30:T30"/>
    <mergeCell ref="P31:T31"/>
    <mergeCell ref="P32:T32"/>
    <mergeCell ref="P33:T33"/>
    <mergeCell ref="AA31:AB31"/>
    <mergeCell ref="AD31:AE31"/>
    <mergeCell ref="AG31:AH31"/>
    <mergeCell ref="AJ31:AK31"/>
    <mergeCell ref="AA30:AB30"/>
    <mergeCell ref="AD30:AE30"/>
    <mergeCell ref="AG30:AH30"/>
    <mergeCell ref="AJ30:AK30"/>
    <mergeCell ref="AA33:AB33"/>
    <mergeCell ref="AD33:AE33"/>
    <mergeCell ref="B2:AN2"/>
    <mergeCell ref="B4:F4"/>
    <mergeCell ref="AA5:AL5"/>
    <mergeCell ref="W9:AB9"/>
    <mergeCell ref="AC9:AN9"/>
    <mergeCell ref="W10:AB10"/>
    <mergeCell ref="W7:AB7"/>
    <mergeCell ref="AC7:AN7"/>
    <mergeCell ref="W8:AB8"/>
    <mergeCell ref="AC8:AN8"/>
    <mergeCell ref="W6:AB6"/>
    <mergeCell ref="AC6:AE6"/>
    <mergeCell ref="AF6:AM6"/>
    <mergeCell ref="AC10:AG10"/>
    <mergeCell ref="AI10:AN10"/>
    <mergeCell ref="AU24:AV24"/>
    <mergeCell ref="W25:AE25"/>
    <mergeCell ref="N24:O25"/>
    <mergeCell ref="P24:P25"/>
    <mergeCell ref="R24:S25"/>
    <mergeCell ref="T24:U25"/>
    <mergeCell ref="V24:V25"/>
    <mergeCell ref="AG24:AK25"/>
    <mergeCell ref="I24:J25"/>
    <mergeCell ref="K24:L25"/>
    <mergeCell ref="M24:M25"/>
    <mergeCell ref="AW27:AY27"/>
    <mergeCell ref="AZ27:BA27"/>
    <mergeCell ref="X28:Y28"/>
    <mergeCell ref="X29:Y29"/>
    <mergeCell ref="AA29:AB29"/>
    <mergeCell ref="AD29:AE29"/>
    <mergeCell ref="AG29:AH29"/>
    <mergeCell ref="AJ29:AK29"/>
    <mergeCell ref="AA28:AB28"/>
    <mergeCell ref="AD28:AE28"/>
    <mergeCell ref="AG28:AH28"/>
    <mergeCell ref="AJ28:AK28"/>
    <mergeCell ref="AG33:AH33"/>
    <mergeCell ref="AJ33:AK33"/>
    <mergeCell ref="AA32:AB32"/>
    <mergeCell ref="AD32:AE32"/>
    <mergeCell ref="AG32:AH32"/>
    <mergeCell ref="AJ32:AK32"/>
    <mergeCell ref="AA35:AB35"/>
    <mergeCell ref="AD35:AE35"/>
    <mergeCell ref="AG35:AH35"/>
    <mergeCell ref="AJ35:AK35"/>
    <mergeCell ref="AA34:AB34"/>
    <mergeCell ref="AD34:AE34"/>
    <mergeCell ref="AG34:AH34"/>
    <mergeCell ref="AJ34:AK34"/>
    <mergeCell ref="AA37:AB37"/>
    <mergeCell ref="AD37:AE37"/>
    <mergeCell ref="AG37:AH37"/>
    <mergeCell ref="AJ37:AK37"/>
    <mergeCell ref="AA36:AB36"/>
    <mergeCell ref="AD36:AE36"/>
    <mergeCell ref="AG36:AH36"/>
    <mergeCell ref="AJ36:AK36"/>
    <mergeCell ref="AA39:AB39"/>
    <mergeCell ref="AD39:AE39"/>
    <mergeCell ref="AG39:AH39"/>
    <mergeCell ref="AJ39:AK39"/>
    <mergeCell ref="AA38:AB38"/>
    <mergeCell ref="AD38:AE38"/>
    <mergeCell ref="AG38:AH38"/>
    <mergeCell ref="AJ38:AK38"/>
    <mergeCell ref="AA41:AB41"/>
    <mergeCell ref="AD41:AE41"/>
    <mergeCell ref="AG41:AH41"/>
    <mergeCell ref="AJ41:AK41"/>
    <mergeCell ref="AA40:AB40"/>
    <mergeCell ref="AD40:AE40"/>
    <mergeCell ref="AG40:AH40"/>
    <mergeCell ref="AJ40:AK40"/>
    <mergeCell ref="AA43:AB43"/>
    <mergeCell ref="AD43:AE43"/>
    <mergeCell ref="AG43:AH43"/>
    <mergeCell ref="AJ43:AK43"/>
    <mergeCell ref="AA42:AB42"/>
    <mergeCell ref="AD42:AE42"/>
    <mergeCell ref="AG42:AH42"/>
    <mergeCell ref="AJ42:AK42"/>
    <mergeCell ref="AA45:AB45"/>
    <mergeCell ref="AD45:AE45"/>
    <mergeCell ref="AG45:AH45"/>
    <mergeCell ref="AJ45:AK45"/>
    <mergeCell ref="AA44:AB44"/>
    <mergeCell ref="AD44:AE44"/>
    <mergeCell ref="AG44:AH44"/>
    <mergeCell ref="AJ44:AK44"/>
    <mergeCell ref="AA47:AB47"/>
    <mergeCell ref="AD47:AE47"/>
    <mergeCell ref="AG47:AH47"/>
    <mergeCell ref="AJ47:AK47"/>
    <mergeCell ref="AA46:AB46"/>
    <mergeCell ref="AD46:AE46"/>
    <mergeCell ref="AG46:AH46"/>
    <mergeCell ref="AJ46:AK46"/>
    <mergeCell ref="AA49:AB49"/>
    <mergeCell ref="AD49:AE49"/>
    <mergeCell ref="AG49:AH49"/>
    <mergeCell ref="AJ49:AK49"/>
    <mergeCell ref="AA48:AB48"/>
    <mergeCell ref="AD48:AE48"/>
    <mergeCell ref="AG48:AH48"/>
    <mergeCell ref="AJ48:AK48"/>
    <mergeCell ref="AA51:AB51"/>
    <mergeCell ref="AD51:AE51"/>
    <mergeCell ref="AG51:AH51"/>
    <mergeCell ref="AJ51:AK51"/>
    <mergeCell ref="AA50:AB50"/>
    <mergeCell ref="AD50:AE50"/>
    <mergeCell ref="AG50:AH50"/>
    <mergeCell ref="AJ50:AK50"/>
    <mergeCell ref="AA53:AB53"/>
    <mergeCell ref="AD53:AE53"/>
    <mergeCell ref="AG53:AH53"/>
    <mergeCell ref="AJ53:AK53"/>
    <mergeCell ref="AA52:AB52"/>
    <mergeCell ref="AD52:AE52"/>
    <mergeCell ref="AG52:AH52"/>
    <mergeCell ref="AJ52:AK52"/>
    <mergeCell ref="AA55:AB55"/>
    <mergeCell ref="AD55:AE55"/>
    <mergeCell ref="AG55:AH55"/>
    <mergeCell ref="AJ55:AK55"/>
    <mergeCell ref="AA54:AB54"/>
    <mergeCell ref="AD54:AE54"/>
    <mergeCell ref="AG54:AH54"/>
    <mergeCell ref="AJ54:AK54"/>
    <mergeCell ref="AA57:AB57"/>
    <mergeCell ref="AD57:AE57"/>
    <mergeCell ref="AG57:AH57"/>
    <mergeCell ref="AJ57:AK57"/>
    <mergeCell ref="AA56:AB56"/>
    <mergeCell ref="AD56:AE56"/>
    <mergeCell ref="AG56:AH56"/>
    <mergeCell ref="AJ56:AK56"/>
    <mergeCell ref="AA59:AB59"/>
    <mergeCell ref="AD59:AE59"/>
    <mergeCell ref="AG59:AH59"/>
    <mergeCell ref="AJ59:AK59"/>
    <mergeCell ref="AA58:AB58"/>
    <mergeCell ref="AD58:AE58"/>
    <mergeCell ref="AG58:AH58"/>
    <mergeCell ref="AJ58:AK58"/>
    <mergeCell ref="AA61:AB61"/>
    <mergeCell ref="AD61:AE61"/>
    <mergeCell ref="AG61:AH61"/>
    <mergeCell ref="AJ61:AK61"/>
    <mergeCell ref="AA60:AB60"/>
    <mergeCell ref="AD60:AE60"/>
    <mergeCell ref="AG60:AH60"/>
    <mergeCell ref="AJ60:AK60"/>
    <mergeCell ref="AA63:AB63"/>
    <mergeCell ref="AD63:AE63"/>
    <mergeCell ref="AG63:AH63"/>
    <mergeCell ref="AJ63:AK63"/>
    <mergeCell ref="AA62:AB62"/>
    <mergeCell ref="AD62:AE62"/>
    <mergeCell ref="AG62:AH62"/>
    <mergeCell ref="AJ62:AK62"/>
    <mergeCell ref="AA65:AB65"/>
    <mergeCell ref="AD65:AE65"/>
    <mergeCell ref="AG65:AH65"/>
    <mergeCell ref="AJ65:AK65"/>
    <mergeCell ref="AA64:AB64"/>
    <mergeCell ref="AD64:AE64"/>
    <mergeCell ref="AG64:AH64"/>
    <mergeCell ref="AJ64:AK64"/>
    <mergeCell ref="AA67:AB67"/>
    <mergeCell ref="AD67:AE67"/>
    <mergeCell ref="AG67:AH67"/>
    <mergeCell ref="AJ67:AK67"/>
    <mergeCell ref="AA66:AB66"/>
    <mergeCell ref="AD66:AE66"/>
    <mergeCell ref="AG66:AH66"/>
    <mergeCell ref="AJ66:AK66"/>
    <mergeCell ref="AA69:AB69"/>
    <mergeCell ref="AD69:AE69"/>
    <mergeCell ref="AG69:AH69"/>
    <mergeCell ref="AJ69:AK69"/>
    <mergeCell ref="AA68:AB68"/>
    <mergeCell ref="AD68:AE68"/>
    <mergeCell ref="AG68:AH68"/>
    <mergeCell ref="AJ68:AK68"/>
    <mergeCell ref="AA71:AB71"/>
    <mergeCell ref="AD71:AE71"/>
    <mergeCell ref="AG71:AH71"/>
    <mergeCell ref="AJ71:AK71"/>
    <mergeCell ref="AA70:AB70"/>
    <mergeCell ref="AD70:AE70"/>
    <mergeCell ref="AG70:AH70"/>
    <mergeCell ref="AJ70:AK70"/>
    <mergeCell ref="AA73:AB73"/>
    <mergeCell ref="AD73:AE73"/>
    <mergeCell ref="AG73:AH73"/>
    <mergeCell ref="AJ73:AK73"/>
    <mergeCell ref="AA72:AB72"/>
    <mergeCell ref="AD72:AE72"/>
    <mergeCell ref="AG72:AH72"/>
    <mergeCell ref="AJ72:AK72"/>
    <mergeCell ref="AA75:AB75"/>
    <mergeCell ref="AD75:AE75"/>
    <mergeCell ref="AG75:AH75"/>
    <mergeCell ref="AJ75:AK75"/>
    <mergeCell ref="AA74:AB74"/>
    <mergeCell ref="AD74:AE74"/>
    <mergeCell ref="AG74:AH74"/>
    <mergeCell ref="AJ74:AK74"/>
    <mergeCell ref="AA77:AB77"/>
    <mergeCell ref="AD77:AE77"/>
    <mergeCell ref="AG77:AH77"/>
    <mergeCell ref="AJ77:AK77"/>
    <mergeCell ref="AA76:AB76"/>
    <mergeCell ref="AD76:AE76"/>
    <mergeCell ref="AG76:AH76"/>
    <mergeCell ref="AJ76:AK76"/>
    <mergeCell ref="AA79:AB79"/>
    <mergeCell ref="AD79:AE79"/>
    <mergeCell ref="AG79:AH79"/>
    <mergeCell ref="AJ79:AK79"/>
    <mergeCell ref="AA78:AB78"/>
    <mergeCell ref="AD78:AE78"/>
    <mergeCell ref="AG78:AH78"/>
    <mergeCell ref="AJ78:AK78"/>
    <mergeCell ref="AA81:AB81"/>
    <mergeCell ref="AD81:AE81"/>
    <mergeCell ref="AG81:AH81"/>
    <mergeCell ref="AJ81:AK81"/>
    <mergeCell ref="AA80:AB80"/>
    <mergeCell ref="AD80:AE80"/>
    <mergeCell ref="AG80:AH80"/>
    <mergeCell ref="AJ80:AK80"/>
    <mergeCell ref="AA83:AB83"/>
    <mergeCell ref="AD83:AE83"/>
    <mergeCell ref="AG83:AH83"/>
    <mergeCell ref="AJ83:AK83"/>
    <mergeCell ref="AA82:AB82"/>
    <mergeCell ref="AD82:AE82"/>
    <mergeCell ref="AG82:AH82"/>
    <mergeCell ref="AJ82:AK82"/>
    <mergeCell ref="AA85:AB85"/>
    <mergeCell ref="AD85:AE85"/>
    <mergeCell ref="AG85:AH85"/>
    <mergeCell ref="AJ85:AK85"/>
    <mergeCell ref="AA84:AB84"/>
    <mergeCell ref="AD84:AE84"/>
    <mergeCell ref="AG84:AH84"/>
    <mergeCell ref="AJ84:AK84"/>
    <mergeCell ref="C86:I86"/>
    <mergeCell ref="J86:O86"/>
    <mergeCell ref="P85:T85"/>
    <mergeCell ref="U85:V85"/>
    <mergeCell ref="U86:V86"/>
    <mergeCell ref="X84:Y84"/>
    <mergeCell ref="X85:Y85"/>
    <mergeCell ref="X86:Y86"/>
    <mergeCell ref="C102:I102"/>
    <mergeCell ref="J102:O102"/>
    <mergeCell ref="AA102:AB102"/>
    <mergeCell ref="AD102:AE102"/>
    <mergeCell ref="AG102:AH102"/>
    <mergeCell ref="AJ102:AK102"/>
    <mergeCell ref="AA86:AB86"/>
    <mergeCell ref="AD86:AE86"/>
    <mergeCell ref="AG86:AH86"/>
    <mergeCell ref="AJ86:AK86"/>
    <mergeCell ref="P102:T102"/>
    <mergeCell ref="U102:V102"/>
    <mergeCell ref="X102:Y102"/>
    <mergeCell ref="C87:I87"/>
    <mergeCell ref="J87:O87"/>
    <mergeCell ref="P87:T87"/>
    <mergeCell ref="U87:V87"/>
    <mergeCell ref="X87:Y87"/>
    <mergeCell ref="AA87:AB87"/>
    <mergeCell ref="AD87:AE87"/>
    <mergeCell ref="AG87:AH87"/>
    <mergeCell ref="AJ87:AK87"/>
    <mergeCell ref="C88:I88"/>
    <mergeCell ref="J88:O88"/>
    <mergeCell ref="P27:T27"/>
    <mergeCell ref="C12:AN14"/>
    <mergeCell ref="C15:AN16"/>
    <mergeCell ref="AL24:AM25"/>
    <mergeCell ref="AN24:AN25"/>
    <mergeCell ref="A11:AN11"/>
    <mergeCell ref="B12:B14"/>
    <mergeCell ref="B15:B16"/>
    <mergeCell ref="B24:C25"/>
    <mergeCell ref="D24:F25"/>
    <mergeCell ref="G24:G25"/>
    <mergeCell ref="B21:K21"/>
    <mergeCell ref="N21:P21"/>
    <mergeCell ref="Q21:Y21"/>
    <mergeCell ref="AB21:AD21"/>
    <mergeCell ref="AE21:AM21"/>
    <mergeCell ref="B22:AN22"/>
    <mergeCell ref="B19:L20"/>
    <mergeCell ref="M19:Z20"/>
    <mergeCell ref="AE19:AN20"/>
    <mergeCell ref="AA20:AD20"/>
    <mergeCell ref="B27:I27"/>
  </mergeCells>
  <phoneticPr fontId="4"/>
  <pageMargins left="0.51181102362204722" right="0.35433070866141736" top="0.59055118110236227" bottom="0.39370078740157483" header="0.31496062992125984" footer="0.31496062992125984"/>
  <pageSetup paperSize="9" scale="77" fitToHeight="0" orientation="portrait" blackAndWhite="1" r:id="rId1"/>
  <rowBreaks count="2" manualBreakCount="2">
    <brk id="42" max="39" man="1"/>
    <brk id="75"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6"/>
  <sheetViews>
    <sheetView view="pageBreakPreview" zoomScaleNormal="100" zoomScaleSheetLayoutView="100" workbookViewId="0">
      <selection activeCell="AK1" sqref="AK1"/>
    </sheetView>
  </sheetViews>
  <sheetFormatPr defaultColWidth="9" defaultRowHeight="13.5" x14ac:dyDescent="0.4"/>
  <cols>
    <col min="1" max="1" width="2" style="54" customWidth="1"/>
    <col min="2" max="2" width="2.875" style="54" customWidth="1"/>
    <col min="3" max="6" width="2.25" style="54" customWidth="1"/>
    <col min="7" max="7" width="1.875" style="54" customWidth="1"/>
    <col min="8" max="31" width="2.25" style="54" customWidth="1"/>
    <col min="32" max="36" width="3.75" style="54" customWidth="1"/>
    <col min="37" max="37" width="2.5" style="54" customWidth="1"/>
    <col min="38" max="38" width="4.5" style="54" customWidth="1"/>
    <col min="39" max="39" width="6.5" style="54" customWidth="1"/>
    <col min="40" max="55" width="4.5" style="54" customWidth="1"/>
    <col min="56" max="16384" width="9" style="54"/>
  </cols>
  <sheetData>
    <row r="1" spans="1:36" x14ac:dyDescent="0.4">
      <c r="A1" s="168" t="s">
        <v>140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418" t="s">
        <v>250</v>
      </c>
      <c r="AG1" s="418"/>
      <c r="AH1" s="168"/>
      <c r="AI1" s="168"/>
      <c r="AJ1" s="168"/>
    </row>
    <row r="2" spans="1:36" ht="13.5" customHeight="1" x14ac:dyDescent="0.4">
      <c r="A2" s="419" t="s">
        <v>141</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row>
    <row r="3" spans="1:36" ht="14.25" customHeight="1" x14ac:dyDescent="0.4">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row>
    <row r="4" spans="1:36" ht="14.25" customHeight="1" x14ac:dyDescent="0.4">
      <c r="A4" s="168"/>
      <c r="B4" s="169"/>
      <c r="C4" s="169"/>
      <c r="D4" s="169"/>
      <c r="E4" s="169"/>
      <c r="F4" s="169"/>
      <c r="G4" s="169"/>
      <c r="H4" s="169"/>
      <c r="I4" s="169"/>
      <c r="J4" s="169"/>
      <c r="K4" s="169"/>
      <c r="L4" s="169"/>
      <c r="M4" s="169"/>
      <c r="N4" s="169"/>
      <c r="O4" s="169"/>
      <c r="P4" s="169"/>
      <c r="Q4" s="169"/>
      <c r="R4" s="168"/>
      <c r="S4" s="168"/>
      <c r="T4" s="168"/>
      <c r="U4" s="168"/>
      <c r="V4" s="168"/>
      <c r="W4" s="168"/>
      <c r="X4" s="168"/>
      <c r="Y4" s="168"/>
      <c r="Z4" s="168"/>
      <c r="AA4" s="168"/>
      <c r="AB4" s="420"/>
      <c r="AC4" s="420"/>
      <c r="AD4" s="420"/>
      <c r="AE4" s="420"/>
      <c r="AF4" s="420"/>
      <c r="AG4" s="420"/>
      <c r="AH4" s="420"/>
      <c r="AI4" s="420"/>
      <c r="AJ4" s="420"/>
    </row>
    <row r="5" spans="1:36" ht="14.25" customHeight="1" thickBot="1" x14ac:dyDescent="0.45">
      <c r="A5" s="168" t="s">
        <v>142</v>
      </c>
      <c r="B5" s="169"/>
      <c r="C5" s="169"/>
      <c r="D5" s="169"/>
      <c r="E5" s="169"/>
      <c r="F5" s="169"/>
      <c r="G5" s="169"/>
      <c r="H5" s="169"/>
      <c r="I5" s="169"/>
      <c r="J5" s="169"/>
      <c r="K5" s="169"/>
      <c r="L5" s="169"/>
      <c r="M5" s="169"/>
      <c r="N5" s="169"/>
      <c r="O5" s="169"/>
      <c r="P5" s="169"/>
      <c r="Q5" s="169"/>
      <c r="R5" s="168"/>
      <c r="S5" s="168"/>
      <c r="T5" s="168"/>
      <c r="U5" s="168"/>
      <c r="V5" s="168"/>
      <c r="W5" s="168"/>
      <c r="X5" s="168"/>
      <c r="Y5" s="168"/>
      <c r="Z5" s="168"/>
      <c r="AA5" s="168"/>
      <c r="AB5" s="168"/>
      <c r="AC5" s="168"/>
      <c r="AD5" s="168"/>
      <c r="AE5" s="168"/>
      <c r="AF5" s="168"/>
      <c r="AG5" s="168"/>
      <c r="AH5" s="168"/>
      <c r="AI5" s="168"/>
      <c r="AJ5" s="168"/>
    </row>
    <row r="6" spans="1:36" ht="16.5" customHeight="1" x14ac:dyDescent="0.4">
      <c r="A6" s="168"/>
      <c r="B6" s="168"/>
      <c r="C6" s="168"/>
      <c r="D6" s="168"/>
      <c r="E6" s="168"/>
      <c r="F6" s="168"/>
      <c r="G6" s="168"/>
      <c r="H6" s="168"/>
      <c r="I6" s="168"/>
      <c r="J6" s="168"/>
      <c r="K6" s="168"/>
      <c r="L6" s="168"/>
      <c r="M6" s="168"/>
      <c r="N6" s="168"/>
      <c r="O6" s="168"/>
      <c r="P6" s="168"/>
      <c r="Q6" s="168"/>
      <c r="R6" s="168"/>
      <c r="S6" s="168"/>
      <c r="T6" s="421" t="s">
        <v>143</v>
      </c>
      <c r="U6" s="422"/>
      <c r="V6" s="422"/>
      <c r="W6" s="422"/>
      <c r="X6" s="422"/>
      <c r="Y6" s="422"/>
      <c r="Z6" s="423" t="s">
        <v>0</v>
      </c>
      <c r="AA6" s="423"/>
      <c r="AB6" s="423"/>
      <c r="AC6" s="423"/>
      <c r="AD6" s="423" t="str">
        <f>②第１号様式の１!AF6</f>
        <v/>
      </c>
      <c r="AE6" s="423"/>
      <c r="AF6" s="423"/>
      <c r="AG6" s="423"/>
      <c r="AH6" s="423"/>
      <c r="AI6" s="424" t="s">
        <v>1</v>
      </c>
      <c r="AJ6" s="425"/>
    </row>
    <row r="7" spans="1:36" ht="16.5" customHeight="1" x14ac:dyDescent="0.4">
      <c r="A7" s="168"/>
      <c r="B7" s="168"/>
      <c r="C7" s="168"/>
      <c r="D7" s="168"/>
      <c r="E7" s="168"/>
      <c r="F7" s="168"/>
      <c r="G7" s="168"/>
      <c r="H7" s="168"/>
      <c r="I7" s="168"/>
      <c r="J7" s="168"/>
      <c r="K7" s="168"/>
      <c r="L7" s="168"/>
      <c r="M7" s="168"/>
      <c r="N7" s="168"/>
      <c r="O7" s="168"/>
      <c r="P7" s="168"/>
      <c r="Q7" s="168"/>
      <c r="R7" s="168"/>
      <c r="S7" s="168"/>
      <c r="T7" s="384" t="s">
        <v>144</v>
      </c>
      <c r="U7" s="385"/>
      <c r="V7" s="385"/>
      <c r="W7" s="385"/>
      <c r="X7" s="385"/>
      <c r="Y7" s="385"/>
      <c r="Z7" s="426" t="str">
        <f>②第１号様式の１!AC7</f>
        <v/>
      </c>
      <c r="AA7" s="426"/>
      <c r="AB7" s="426"/>
      <c r="AC7" s="426"/>
      <c r="AD7" s="426"/>
      <c r="AE7" s="426"/>
      <c r="AF7" s="426"/>
      <c r="AG7" s="426"/>
      <c r="AH7" s="426"/>
      <c r="AI7" s="426"/>
      <c r="AJ7" s="427"/>
    </row>
    <row r="8" spans="1:36" ht="16.5" customHeight="1" x14ac:dyDescent="0.4">
      <c r="A8" s="168"/>
      <c r="B8" s="168"/>
      <c r="C8" s="168"/>
      <c r="D8" s="168"/>
      <c r="E8" s="168"/>
      <c r="F8" s="168"/>
      <c r="G8" s="168"/>
      <c r="H8" s="168"/>
      <c r="I8" s="168"/>
      <c r="J8" s="168"/>
      <c r="K8" s="168"/>
      <c r="L8" s="168"/>
      <c r="M8" s="168"/>
      <c r="N8" s="168"/>
      <c r="O8" s="168"/>
      <c r="P8" s="168"/>
      <c r="Q8" s="168"/>
      <c r="R8" s="168"/>
      <c r="S8" s="168"/>
      <c r="T8" s="384" t="s">
        <v>145</v>
      </c>
      <c r="U8" s="385"/>
      <c r="V8" s="385"/>
      <c r="W8" s="385"/>
      <c r="X8" s="385"/>
      <c r="Y8" s="385"/>
      <c r="Z8" s="386" t="str">
        <f>②第１号様式の１!AC8</f>
        <v/>
      </c>
      <c r="AA8" s="386"/>
      <c r="AB8" s="386"/>
      <c r="AC8" s="386"/>
      <c r="AD8" s="386"/>
      <c r="AE8" s="386"/>
      <c r="AF8" s="386"/>
      <c r="AG8" s="386"/>
      <c r="AH8" s="386"/>
      <c r="AI8" s="386"/>
      <c r="AJ8" s="387"/>
    </row>
    <row r="9" spans="1:36" ht="16.5" customHeight="1" x14ac:dyDescent="0.4">
      <c r="A9" s="168"/>
      <c r="B9" s="168"/>
      <c r="C9" s="168"/>
      <c r="D9" s="168"/>
      <c r="E9" s="168"/>
      <c r="F9" s="168"/>
      <c r="G9" s="168"/>
      <c r="H9" s="168"/>
      <c r="I9" s="168"/>
      <c r="J9" s="168"/>
      <c r="K9" s="168"/>
      <c r="L9" s="168"/>
      <c r="M9" s="168"/>
      <c r="N9" s="168"/>
      <c r="O9" s="168"/>
      <c r="P9" s="168"/>
      <c r="Q9" s="168"/>
      <c r="R9" s="168"/>
      <c r="S9" s="168"/>
      <c r="T9" s="384" t="s">
        <v>5</v>
      </c>
      <c r="U9" s="385"/>
      <c r="V9" s="385"/>
      <c r="W9" s="385"/>
      <c r="X9" s="385"/>
      <c r="Y9" s="385"/>
      <c r="Z9" s="388" t="str">
        <f>②第１号様式の１!AC9</f>
        <v/>
      </c>
      <c r="AA9" s="388"/>
      <c r="AB9" s="388"/>
      <c r="AC9" s="388"/>
      <c r="AD9" s="388"/>
      <c r="AE9" s="388"/>
      <c r="AF9" s="388"/>
      <c r="AG9" s="388"/>
      <c r="AH9" s="388"/>
      <c r="AI9" s="388"/>
      <c r="AJ9" s="389"/>
    </row>
    <row r="10" spans="1:36" ht="16.5" customHeight="1" thickBot="1" x14ac:dyDescent="0.45">
      <c r="A10" s="168"/>
      <c r="B10" s="168"/>
      <c r="C10" s="168"/>
      <c r="D10" s="168"/>
      <c r="E10" s="168"/>
      <c r="F10" s="168"/>
      <c r="G10" s="168"/>
      <c r="H10" s="168"/>
      <c r="I10" s="168"/>
      <c r="J10" s="168"/>
      <c r="K10" s="168"/>
      <c r="L10" s="168"/>
      <c r="M10" s="168"/>
      <c r="N10" s="168"/>
      <c r="O10" s="168"/>
      <c r="P10" s="168"/>
      <c r="Q10" s="168"/>
      <c r="R10" s="168"/>
      <c r="S10" s="168"/>
      <c r="T10" s="393" t="s">
        <v>146</v>
      </c>
      <c r="U10" s="394"/>
      <c r="V10" s="394"/>
      <c r="W10" s="394"/>
      <c r="X10" s="394"/>
      <c r="Y10" s="394"/>
      <c r="Z10" s="416" t="str">
        <f>②第１号様式の１!AC10</f>
        <v/>
      </c>
      <c r="AA10" s="417"/>
      <c r="AB10" s="417"/>
      <c r="AC10" s="417"/>
      <c r="AD10" s="417"/>
      <c r="AE10" s="67"/>
      <c r="AF10" s="414" t="str">
        <f>②第１号様式の１!AI10</f>
        <v/>
      </c>
      <c r="AG10" s="414"/>
      <c r="AH10" s="414"/>
      <c r="AI10" s="414"/>
      <c r="AJ10" s="415"/>
    </row>
    <row r="11" spans="1:36" ht="17.25" customHeight="1" thickBot="1" x14ac:dyDescent="0.45">
      <c r="A11" s="168" t="s">
        <v>210</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row>
    <row r="12" spans="1:36" ht="13.5" customHeight="1" x14ac:dyDescent="0.4">
      <c r="A12" s="395" t="s">
        <v>147</v>
      </c>
      <c r="B12" s="396"/>
      <c r="C12" s="396"/>
      <c r="D12" s="396"/>
      <c r="E12" s="396"/>
      <c r="F12" s="396"/>
      <c r="G12" s="396"/>
      <c r="H12" s="396" t="s">
        <v>148</v>
      </c>
      <c r="I12" s="396"/>
      <c r="J12" s="396"/>
      <c r="K12" s="396"/>
      <c r="L12" s="396"/>
      <c r="M12" s="396"/>
      <c r="N12" s="396" t="s">
        <v>149</v>
      </c>
      <c r="O12" s="396"/>
      <c r="P12" s="396"/>
      <c r="Q12" s="396"/>
      <c r="R12" s="396"/>
      <c r="S12" s="396"/>
      <c r="T12" s="396" t="s">
        <v>150</v>
      </c>
      <c r="U12" s="396"/>
      <c r="V12" s="396"/>
      <c r="W12" s="396"/>
      <c r="X12" s="396"/>
      <c r="Y12" s="396"/>
      <c r="Z12" s="399" t="s">
        <v>40</v>
      </c>
      <c r="AA12" s="400"/>
      <c r="AB12" s="400"/>
      <c r="AC12" s="400"/>
      <c r="AD12" s="400"/>
      <c r="AE12" s="401"/>
      <c r="AF12" s="396" t="s">
        <v>151</v>
      </c>
      <c r="AG12" s="396"/>
      <c r="AH12" s="396"/>
      <c r="AI12" s="396"/>
      <c r="AJ12" s="405"/>
    </row>
    <row r="13" spans="1:36" ht="14.25" thickBot="1" x14ac:dyDescent="0.45">
      <c r="A13" s="397"/>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402"/>
      <c r="AA13" s="403"/>
      <c r="AB13" s="403"/>
      <c r="AC13" s="403"/>
      <c r="AD13" s="403"/>
      <c r="AE13" s="404"/>
      <c r="AF13" s="398"/>
      <c r="AG13" s="398"/>
      <c r="AH13" s="398"/>
      <c r="AI13" s="398"/>
      <c r="AJ13" s="406"/>
    </row>
    <row r="14" spans="1:36" ht="37.5" customHeight="1" x14ac:dyDescent="0.4">
      <c r="A14" s="407"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4" s="408"/>
      <c r="C14" s="408"/>
      <c r="D14" s="408"/>
      <c r="E14" s="408"/>
      <c r="F14" s="408"/>
      <c r="G14" s="409"/>
      <c r="H14"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4" s="366"/>
      <c r="J14" s="366"/>
      <c r="K14" s="366"/>
      <c r="L14" s="366"/>
      <c r="M14" s="367"/>
      <c r="N14" s="410"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4" s="408"/>
      <c r="P14" s="408"/>
      <c r="Q14" s="408"/>
      <c r="R14" s="408"/>
      <c r="S14" s="409"/>
      <c r="T14" s="410"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4" s="408"/>
      <c r="V14" s="408"/>
      <c r="W14" s="408"/>
      <c r="X14" s="408"/>
      <c r="Y14" s="409"/>
      <c r="Z14" s="411"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4" s="412"/>
      <c r="AB14" s="412"/>
      <c r="AC14" s="412"/>
      <c r="AD14" s="412"/>
      <c r="AE14" s="413"/>
      <c r="AF14" s="390"/>
      <c r="AG14" s="391"/>
      <c r="AH14" s="391"/>
      <c r="AI14" s="391"/>
      <c r="AJ14" s="392"/>
    </row>
    <row r="15" spans="1:36" ht="37.5" customHeight="1" x14ac:dyDescent="0.4">
      <c r="A15"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5" s="363"/>
      <c r="C15" s="363"/>
      <c r="D15" s="363"/>
      <c r="E15" s="363"/>
      <c r="F15" s="363"/>
      <c r="G15" s="364"/>
      <c r="H15"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5" s="366"/>
      <c r="J15" s="366"/>
      <c r="K15" s="366"/>
      <c r="L15" s="366"/>
      <c r="M15" s="367"/>
      <c r="N15"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5" s="363"/>
      <c r="P15" s="363"/>
      <c r="Q15" s="363"/>
      <c r="R15" s="363"/>
      <c r="S15" s="364"/>
      <c r="T15"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5" s="363"/>
      <c r="V15" s="363"/>
      <c r="W15" s="363"/>
      <c r="X15" s="363"/>
      <c r="Y15" s="364"/>
      <c r="Z15"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5" s="360"/>
      <c r="AB15" s="360"/>
      <c r="AC15" s="360"/>
      <c r="AD15" s="360"/>
      <c r="AE15" s="361"/>
      <c r="AF15" s="356"/>
      <c r="AG15" s="357"/>
      <c r="AH15" s="357"/>
      <c r="AI15" s="357"/>
      <c r="AJ15" s="358"/>
    </row>
    <row r="16" spans="1:36" ht="37.5" customHeight="1" x14ac:dyDescent="0.4">
      <c r="A16"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6" s="363"/>
      <c r="C16" s="363"/>
      <c r="D16" s="363"/>
      <c r="E16" s="363"/>
      <c r="F16" s="363"/>
      <c r="G16" s="364"/>
      <c r="H16"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6" s="366"/>
      <c r="J16" s="366"/>
      <c r="K16" s="366"/>
      <c r="L16" s="366"/>
      <c r="M16" s="367"/>
      <c r="N16"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6" s="363"/>
      <c r="P16" s="363"/>
      <c r="Q16" s="363"/>
      <c r="R16" s="363"/>
      <c r="S16" s="364"/>
      <c r="T16"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6" s="363"/>
      <c r="V16" s="363"/>
      <c r="W16" s="363"/>
      <c r="X16" s="363"/>
      <c r="Y16" s="364"/>
      <c r="Z16"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6" s="360"/>
      <c r="AB16" s="360"/>
      <c r="AC16" s="360"/>
      <c r="AD16" s="360"/>
      <c r="AE16" s="361"/>
      <c r="AF16" s="356"/>
      <c r="AG16" s="357"/>
      <c r="AH16" s="357"/>
      <c r="AI16" s="357"/>
      <c r="AJ16" s="358"/>
    </row>
    <row r="17" spans="1:36" ht="37.5" customHeight="1" x14ac:dyDescent="0.4">
      <c r="A17"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7" s="363"/>
      <c r="C17" s="363"/>
      <c r="D17" s="363"/>
      <c r="E17" s="363"/>
      <c r="F17" s="363"/>
      <c r="G17" s="364"/>
      <c r="H17"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7" s="366"/>
      <c r="J17" s="366"/>
      <c r="K17" s="366"/>
      <c r="L17" s="366"/>
      <c r="M17" s="367"/>
      <c r="N17"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7" s="363"/>
      <c r="P17" s="363"/>
      <c r="Q17" s="363"/>
      <c r="R17" s="363"/>
      <c r="S17" s="364"/>
      <c r="T17"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7" s="363"/>
      <c r="V17" s="363"/>
      <c r="W17" s="363"/>
      <c r="X17" s="363"/>
      <c r="Y17" s="364"/>
      <c r="Z17"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7" s="360"/>
      <c r="AB17" s="360"/>
      <c r="AC17" s="360"/>
      <c r="AD17" s="360"/>
      <c r="AE17" s="361"/>
      <c r="AF17" s="356"/>
      <c r="AG17" s="357"/>
      <c r="AH17" s="357"/>
      <c r="AI17" s="357"/>
      <c r="AJ17" s="358"/>
    </row>
    <row r="18" spans="1:36" ht="37.5" customHeight="1" x14ac:dyDescent="0.4">
      <c r="A18"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8" s="363"/>
      <c r="C18" s="363"/>
      <c r="D18" s="363"/>
      <c r="E18" s="363"/>
      <c r="F18" s="363"/>
      <c r="G18" s="364"/>
      <c r="H18"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8" s="366"/>
      <c r="J18" s="366"/>
      <c r="K18" s="366"/>
      <c r="L18" s="366"/>
      <c r="M18" s="367"/>
      <c r="N18"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8" s="363"/>
      <c r="P18" s="363"/>
      <c r="Q18" s="363"/>
      <c r="R18" s="363"/>
      <c r="S18" s="364"/>
      <c r="T18"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8" s="363"/>
      <c r="V18" s="363"/>
      <c r="W18" s="363"/>
      <c r="X18" s="363"/>
      <c r="Y18" s="364"/>
      <c r="Z18"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8" s="360"/>
      <c r="AB18" s="360"/>
      <c r="AC18" s="360"/>
      <c r="AD18" s="360"/>
      <c r="AE18" s="361"/>
      <c r="AF18" s="356"/>
      <c r="AG18" s="357"/>
      <c r="AH18" s="357"/>
      <c r="AI18" s="357"/>
      <c r="AJ18" s="358"/>
    </row>
    <row r="19" spans="1:36" ht="37.5" customHeight="1" x14ac:dyDescent="0.4">
      <c r="A19"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9" s="363"/>
      <c r="C19" s="363"/>
      <c r="D19" s="363"/>
      <c r="E19" s="363"/>
      <c r="F19" s="363"/>
      <c r="G19" s="364"/>
      <c r="H19"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9" s="366"/>
      <c r="J19" s="366"/>
      <c r="K19" s="366"/>
      <c r="L19" s="366"/>
      <c r="M19" s="367"/>
      <c r="N19"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9" s="363"/>
      <c r="P19" s="363"/>
      <c r="Q19" s="363"/>
      <c r="R19" s="363"/>
      <c r="S19" s="364"/>
      <c r="T19"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9" s="363"/>
      <c r="V19" s="363"/>
      <c r="W19" s="363"/>
      <c r="X19" s="363"/>
      <c r="Y19" s="364"/>
      <c r="Z19"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9" s="360"/>
      <c r="AB19" s="360"/>
      <c r="AC19" s="360"/>
      <c r="AD19" s="360"/>
      <c r="AE19" s="361"/>
      <c r="AF19" s="356"/>
      <c r="AG19" s="357"/>
      <c r="AH19" s="357"/>
      <c r="AI19" s="357"/>
      <c r="AJ19" s="358"/>
    </row>
    <row r="20" spans="1:36" ht="37.5" customHeight="1" x14ac:dyDescent="0.4">
      <c r="A20"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0" s="363"/>
      <c r="C20" s="363"/>
      <c r="D20" s="363"/>
      <c r="E20" s="363"/>
      <c r="F20" s="363"/>
      <c r="G20" s="364"/>
      <c r="H20"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0" s="366"/>
      <c r="J20" s="366"/>
      <c r="K20" s="366"/>
      <c r="L20" s="366"/>
      <c r="M20" s="367"/>
      <c r="N20"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0" s="363"/>
      <c r="P20" s="363"/>
      <c r="Q20" s="363"/>
      <c r="R20" s="363"/>
      <c r="S20" s="364"/>
      <c r="T20"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0" s="363"/>
      <c r="V20" s="363"/>
      <c r="W20" s="363"/>
      <c r="X20" s="363"/>
      <c r="Y20" s="364"/>
      <c r="Z20"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0" s="360"/>
      <c r="AB20" s="360"/>
      <c r="AC20" s="360"/>
      <c r="AD20" s="360"/>
      <c r="AE20" s="361"/>
      <c r="AF20" s="356"/>
      <c r="AG20" s="357"/>
      <c r="AH20" s="357"/>
      <c r="AI20" s="357"/>
      <c r="AJ20" s="358"/>
    </row>
    <row r="21" spans="1:36" ht="37.5" customHeight="1" x14ac:dyDescent="0.4">
      <c r="A21"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1" s="363"/>
      <c r="C21" s="363"/>
      <c r="D21" s="363"/>
      <c r="E21" s="363"/>
      <c r="F21" s="363"/>
      <c r="G21" s="364"/>
      <c r="H21"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1" s="366"/>
      <c r="J21" s="366"/>
      <c r="K21" s="366"/>
      <c r="L21" s="366"/>
      <c r="M21" s="367"/>
      <c r="N21"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1" s="363"/>
      <c r="P21" s="363"/>
      <c r="Q21" s="363"/>
      <c r="R21" s="363"/>
      <c r="S21" s="364"/>
      <c r="T21"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1" s="363"/>
      <c r="V21" s="363"/>
      <c r="W21" s="363"/>
      <c r="X21" s="363"/>
      <c r="Y21" s="364"/>
      <c r="Z21"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1" s="360"/>
      <c r="AB21" s="360"/>
      <c r="AC21" s="360"/>
      <c r="AD21" s="360"/>
      <c r="AE21" s="361"/>
      <c r="AF21" s="356"/>
      <c r="AG21" s="357"/>
      <c r="AH21" s="357"/>
      <c r="AI21" s="357"/>
      <c r="AJ21" s="358"/>
    </row>
    <row r="22" spans="1:36" ht="37.5" customHeight="1" x14ac:dyDescent="0.4">
      <c r="A22"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2" s="363"/>
      <c r="C22" s="363"/>
      <c r="D22" s="363"/>
      <c r="E22" s="363"/>
      <c r="F22" s="363"/>
      <c r="G22" s="364"/>
      <c r="H22"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2" s="366"/>
      <c r="J22" s="366"/>
      <c r="K22" s="366"/>
      <c r="L22" s="366"/>
      <c r="M22" s="367"/>
      <c r="N22"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2" s="363"/>
      <c r="P22" s="363"/>
      <c r="Q22" s="363"/>
      <c r="R22" s="363"/>
      <c r="S22" s="364"/>
      <c r="T22"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2" s="363"/>
      <c r="V22" s="363"/>
      <c r="W22" s="363"/>
      <c r="X22" s="363"/>
      <c r="Y22" s="364"/>
      <c r="Z22"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2" s="360"/>
      <c r="AB22" s="360"/>
      <c r="AC22" s="360"/>
      <c r="AD22" s="360"/>
      <c r="AE22" s="361"/>
      <c r="AF22" s="356"/>
      <c r="AG22" s="357"/>
      <c r="AH22" s="357"/>
      <c r="AI22" s="357"/>
      <c r="AJ22" s="358"/>
    </row>
    <row r="23" spans="1:36" ht="37.5" customHeight="1" x14ac:dyDescent="0.4">
      <c r="A23"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3" s="363"/>
      <c r="C23" s="363"/>
      <c r="D23" s="363"/>
      <c r="E23" s="363"/>
      <c r="F23" s="363"/>
      <c r="G23" s="364"/>
      <c r="H23"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3" s="366"/>
      <c r="J23" s="366"/>
      <c r="K23" s="366"/>
      <c r="L23" s="366"/>
      <c r="M23" s="367"/>
      <c r="N23"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3" s="363"/>
      <c r="P23" s="363"/>
      <c r="Q23" s="363"/>
      <c r="R23" s="363"/>
      <c r="S23" s="364"/>
      <c r="T23"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3" s="363"/>
      <c r="V23" s="363"/>
      <c r="W23" s="363"/>
      <c r="X23" s="363"/>
      <c r="Y23" s="364"/>
      <c r="Z23"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3" s="360"/>
      <c r="AB23" s="360"/>
      <c r="AC23" s="360"/>
      <c r="AD23" s="360"/>
      <c r="AE23" s="361"/>
      <c r="AF23" s="356"/>
      <c r="AG23" s="357"/>
      <c r="AH23" s="357"/>
      <c r="AI23" s="357"/>
      <c r="AJ23" s="358"/>
    </row>
    <row r="24" spans="1:36" ht="37.5" customHeight="1" x14ac:dyDescent="0.4">
      <c r="A24"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4" s="363"/>
      <c r="C24" s="363"/>
      <c r="D24" s="363"/>
      <c r="E24" s="363"/>
      <c r="F24" s="363"/>
      <c r="G24" s="364"/>
      <c r="H24"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4" s="366"/>
      <c r="J24" s="366"/>
      <c r="K24" s="366"/>
      <c r="L24" s="366"/>
      <c r="M24" s="367"/>
      <c r="N24"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4" s="363"/>
      <c r="P24" s="363"/>
      <c r="Q24" s="363"/>
      <c r="R24" s="363"/>
      <c r="S24" s="364"/>
      <c r="T24"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4" s="363"/>
      <c r="V24" s="363"/>
      <c r="W24" s="363"/>
      <c r="X24" s="363"/>
      <c r="Y24" s="364"/>
      <c r="Z24"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4" s="360"/>
      <c r="AB24" s="360"/>
      <c r="AC24" s="360"/>
      <c r="AD24" s="360"/>
      <c r="AE24" s="361"/>
      <c r="AF24" s="356"/>
      <c r="AG24" s="357"/>
      <c r="AH24" s="357"/>
      <c r="AI24" s="357"/>
      <c r="AJ24" s="358"/>
    </row>
    <row r="25" spans="1:36" ht="37.5" customHeight="1" x14ac:dyDescent="0.4">
      <c r="A25"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5" s="363"/>
      <c r="C25" s="363"/>
      <c r="D25" s="363"/>
      <c r="E25" s="363"/>
      <c r="F25" s="363"/>
      <c r="G25" s="364"/>
      <c r="H25"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5" s="366"/>
      <c r="J25" s="366"/>
      <c r="K25" s="366"/>
      <c r="L25" s="366"/>
      <c r="M25" s="367"/>
      <c r="N25"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5" s="363"/>
      <c r="P25" s="363"/>
      <c r="Q25" s="363"/>
      <c r="R25" s="363"/>
      <c r="S25" s="364"/>
      <c r="T25"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5" s="363"/>
      <c r="V25" s="363"/>
      <c r="W25" s="363"/>
      <c r="X25" s="363"/>
      <c r="Y25" s="364"/>
      <c r="Z25"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5" s="360"/>
      <c r="AB25" s="360"/>
      <c r="AC25" s="360"/>
      <c r="AD25" s="360"/>
      <c r="AE25" s="361"/>
      <c r="AF25" s="356"/>
      <c r="AG25" s="357"/>
      <c r="AH25" s="357"/>
      <c r="AI25" s="357"/>
      <c r="AJ25" s="358"/>
    </row>
    <row r="26" spans="1:36" ht="37.5" customHeight="1" x14ac:dyDescent="0.4">
      <c r="A26"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6" s="363"/>
      <c r="C26" s="363"/>
      <c r="D26" s="363"/>
      <c r="E26" s="363"/>
      <c r="F26" s="363"/>
      <c r="G26" s="364"/>
      <c r="H26"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6" s="366"/>
      <c r="J26" s="366"/>
      <c r="K26" s="366"/>
      <c r="L26" s="366"/>
      <c r="M26" s="367"/>
      <c r="N26"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6" s="363"/>
      <c r="P26" s="363"/>
      <c r="Q26" s="363"/>
      <c r="R26" s="363"/>
      <c r="S26" s="364"/>
      <c r="T26"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6" s="363"/>
      <c r="V26" s="363"/>
      <c r="W26" s="363"/>
      <c r="X26" s="363"/>
      <c r="Y26" s="364"/>
      <c r="Z26"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6" s="360"/>
      <c r="AB26" s="360"/>
      <c r="AC26" s="360"/>
      <c r="AD26" s="360"/>
      <c r="AE26" s="361"/>
      <c r="AF26" s="356"/>
      <c r="AG26" s="357"/>
      <c r="AH26" s="357"/>
      <c r="AI26" s="357"/>
      <c r="AJ26" s="358"/>
    </row>
    <row r="27" spans="1:36" ht="37.5" customHeight="1" x14ac:dyDescent="0.4">
      <c r="A27"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7" s="363"/>
      <c r="C27" s="363"/>
      <c r="D27" s="363"/>
      <c r="E27" s="363"/>
      <c r="F27" s="363"/>
      <c r="G27" s="364"/>
      <c r="H27"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7" s="366"/>
      <c r="J27" s="366"/>
      <c r="K27" s="366"/>
      <c r="L27" s="366"/>
      <c r="M27" s="367"/>
      <c r="N27"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7" s="363"/>
      <c r="P27" s="363"/>
      <c r="Q27" s="363"/>
      <c r="R27" s="363"/>
      <c r="S27" s="364"/>
      <c r="T27"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7" s="363"/>
      <c r="V27" s="363"/>
      <c r="W27" s="363"/>
      <c r="X27" s="363"/>
      <c r="Y27" s="364"/>
      <c r="Z27"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7" s="360"/>
      <c r="AB27" s="360"/>
      <c r="AC27" s="360"/>
      <c r="AD27" s="360"/>
      <c r="AE27" s="361"/>
      <c r="AF27" s="356"/>
      <c r="AG27" s="357"/>
      <c r="AH27" s="357"/>
      <c r="AI27" s="357"/>
      <c r="AJ27" s="358"/>
    </row>
    <row r="28" spans="1:36" ht="37.5" customHeight="1" x14ac:dyDescent="0.4">
      <c r="A28"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8" s="363"/>
      <c r="C28" s="363"/>
      <c r="D28" s="363"/>
      <c r="E28" s="363"/>
      <c r="F28" s="363"/>
      <c r="G28" s="364"/>
      <c r="H28"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8" s="366"/>
      <c r="J28" s="366"/>
      <c r="K28" s="366"/>
      <c r="L28" s="366"/>
      <c r="M28" s="367"/>
      <c r="N28"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8" s="363"/>
      <c r="P28" s="363"/>
      <c r="Q28" s="363"/>
      <c r="R28" s="363"/>
      <c r="S28" s="364"/>
      <c r="T28"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8" s="363"/>
      <c r="V28" s="363"/>
      <c r="W28" s="363"/>
      <c r="X28" s="363"/>
      <c r="Y28" s="364"/>
      <c r="Z28"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8" s="360"/>
      <c r="AB28" s="360"/>
      <c r="AC28" s="360"/>
      <c r="AD28" s="360"/>
      <c r="AE28" s="361"/>
      <c r="AF28" s="356"/>
      <c r="AG28" s="357"/>
      <c r="AH28" s="357"/>
      <c r="AI28" s="357"/>
      <c r="AJ28" s="358"/>
    </row>
    <row r="29" spans="1:36" ht="37.5" customHeight="1" x14ac:dyDescent="0.4">
      <c r="A29"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9" s="363"/>
      <c r="C29" s="363"/>
      <c r="D29" s="363"/>
      <c r="E29" s="363"/>
      <c r="F29" s="363"/>
      <c r="G29" s="364"/>
      <c r="H29"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9" s="366"/>
      <c r="J29" s="366"/>
      <c r="K29" s="366"/>
      <c r="L29" s="366"/>
      <c r="M29" s="367"/>
      <c r="N29"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9" s="363"/>
      <c r="P29" s="363"/>
      <c r="Q29" s="363"/>
      <c r="R29" s="363"/>
      <c r="S29" s="364"/>
      <c r="T29"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9" s="363"/>
      <c r="V29" s="363"/>
      <c r="W29" s="363"/>
      <c r="X29" s="363"/>
      <c r="Y29" s="364"/>
      <c r="Z29"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9" s="360"/>
      <c r="AB29" s="360"/>
      <c r="AC29" s="360"/>
      <c r="AD29" s="360"/>
      <c r="AE29" s="361"/>
      <c r="AF29" s="356"/>
      <c r="AG29" s="357"/>
      <c r="AH29" s="357"/>
      <c r="AI29" s="357"/>
      <c r="AJ29" s="358"/>
    </row>
    <row r="30" spans="1:36" ht="37.5" customHeight="1" x14ac:dyDescent="0.4">
      <c r="A30"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0" s="363"/>
      <c r="C30" s="363"/>
      <c r="D30" s="363"/>
      <c r="E30" s="363"/>
      <c r="F30" s="363"/>
      <c r="G30" s="364"/>
      <c r="H30"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0" s="366"/>
      <c r="J30" s="366"/>
      <c r="K30" s="366"/>
      <c r="L30" s="366"/>
      <c r="M30" s="367"/>
      <c r="N30"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0" s="363"/>
      <c r="P30" s="363"/>
      <c r="Q30" s="363"/>
      <c r="R30" s="363"/>
      <c r="S30" s="364"/>
      <c r="T30"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0" s="363"/>
      <c r="V30" s="363"/>
      <c r="W30" s="363"/>
      <c r="X30" s="363"/>
      <c r="Y30" s="364"/>
      <c r="Z30"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0" s="360"/>
      <c r="AB30" s="360"/>
      <c r="AC30" s="360"/>
      <c r="AD30" s="360"/>
      <c r="AE30" s="361"/>
      <c r="AF30" s="356"/>
      <c r="AG30" s="357"/>
      <c r="AH30" s="357"/>
      <c r="AI30" s="357"/>
      <c r="AJ30" s="358"/>
    </row>
    <row r="31" spans="1:36" ht="37.5" customHeight="1" x14ac:dyDescent="0.4">
      <c r="A31"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1" s="363"/>
      <c r="C31" s="363"/>
      <c r="D31" s="363"/>
      <c r="E31" s="363"/>
      <c r="F31" s="363"/>
      <c r="G31" s="364"/>
      <c r="H31"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1" s="366"/>
      <c r="J31" s="366"/>
      <c r="K31" s="366"/>
      <c r="L31" s="366"/>
      <c r="M31" s="367"/>
      <c r="N31"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1" s="363"/>
      <c r="P31" s="363"/>
      <c r="Q31" s="363"/>
      <c r="R31" s="363"/>
      <c r="S31" s="364"/>
      <c r="T31"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1" s="363"/>
      <c r="V31" s="363"/>
      <c r="W31" s="363"/>
      <c r="X31" s="363"/>
      <c r="Y31" s="364"/>
      <c r="Z31"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1" s="360"/>
      <c r="AB31" s="360"/>
      <c r="AC31" s="360"/>
      <c r="AD31" s="360"/>
      <c r="AE31" s="361"/>
      <c r="AF31" s="356"/>
      <c r="AG31" s="357"/>
      <c r="AH31" s="357"/>
      <c r="AI31" s="357"/>
      <c r="AJ31" s="358"/>
    </row>
    <row r="32" spans="1:36" ht="37.5" customHeight="1" x14ac:dyDescent="0.4">
      <c r="A32"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2" s="363"/>
      <c r="C32" s="363"/>
      <c r="D32" s="363"/>
      <c r="E32" s="363"/>
      <c r="F32" s="363"/>
      <c r="G32" s="364"/>
      <c r="H32"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2" s="366"/>
      <c r="J32" s="366"/>
      <c r="K32" s="366"/>
      <c r="L32" s="366"/>
      <c r="M32" s="367"/>
      <c r="N32"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2" s="363"/>
      <c r="P32" s="363"/>
      <c r="Q32" s="363"/>
      <c r="R32" s="363"/>
      <c r="S32" s="364"/>
      <c r="T32"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2" s="363"/>
      <c r="V32" s="363"/>
      <c r="W32" s="363"/>
      <c r="X32" s="363"/>
      <c r="Y32" s="364"/>
      <c r="Z32"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2" s="360"/>
      <c r="AB32" s="360"/>
      <c r="AC32" s="360"/>
      <c r="AD32" s="360"/>
      <c r="AE32" s="361"/>
      <c r="AF32" s="356"/>
      <c r="AG32" s="357"/>
      <c r="AH32" s="357"/>
      <c r="AI32" s="357"/>
      <c r="AJ32" s="358"/>
    </row>
    <row r="33" spans="1:36" ht="37.5" customHeight="1" x14ac:dyDescent="0.4">
      <c r="A33"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3" s="363"/>
      <c r="C33" s="363"/>
      <c r="D33" s="363"/>
      <c r="E33" s="363"/>
      <c r="F33" s="363"/>
      <c r="G33" s="364"/>
      <c r="H33"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3" s="366"/>
      <c r="J33" s="366"/>
      <c r="K33" s="366"/>
      <c r="L33" s="366"/>
      <c r="M33" s="367"/>
      <c r="N33"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3" s="363"/>
      <c r="P33" s="363"/>
      <c r="Q33" s="363"/>
      <c r="R33" s="363"/>
      <c r="S33" s="364"/>
      <c r="T33"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3" s="363"/>
      <c r="V33" s="363"/>
      <c r="W33" s="363"/>
      <c r="X33" s="363"/>
      <c r="Y33" s="364"/>
      <c r="Z33"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3" s="360"/>
      <c r="AB33" s="360"/>
      <c r="AC33" s="360"/>
      <c r="AD33" s="360"/>
      <c r="AE33" s="361"/>
      <c r="AF33" s="356"/>
      <c r="AG33" s="357"/>
      <c r="AH33" s="357"/>
      <c r="AI33" s="357"/>
      <c r="AJ33" s="358"/>
    </row>
    <row r="34" spans="1:36" ht="37.5" customHeight="1" x14ac:dyDescent="0.4">
      <c r="A34"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4" s="363"/>
      <c r="C34" s="363"/>
      <c r="D34" s="363"/>
      <c r="E34" s="363"/>
      <c r="F34" s="363"/>
      <c r="G34" s="364"/>
      <c r="H34"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4" s="366"/>
      <c r="J34" s="366"/>
      <c r="K34" s="366"/>
      <c r="L34" s="366"/>
      <c r="M34" s="367"/>
      <c r="N34"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4" s="363"/>
      <c r="P34" s="363"/>
      <c r="Q34" s="363"/>
      <c r="R34" s="363"/>
      <c r="S34" s="364"/>
      <c r="T34"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4" s="363"/>
      <c r="V34" s="363"/>
      <c r="W34" s="363"/>
      <c r="X34" s="363"/>
      <c r="Y34" s="364"/>
      <c r="Z34"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4" s="360"/>
      <c r="AB34" s="360"/>
      <c r="AC34" s="360"/>
      <c r="AD34" s="360"/>
      <c r="AE34" s="361"/>
      <c r="AF34" s="356"/>
      <c r="AG34" s="357"/>
      <c r="AH34" s="357"/>
      <c r="AI34" s="357"/>
      <c r="AJ34" s="358"/>
    </row>
    <row r="35" spans="1:36" ht="37.5" customHeight="1" x14ac:dyDescent="0.4">
      <c r="A35"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5" s="363"/>
      <c r="C35" s="363"/>
      <c r="D35" s="363"/>
      <c r="E35" s="363"/>
      <c r="F35" s="363"/>
      <c r="G35" s="364"/>
      <c r="H35"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5" s="366"/>
      <c r="J35" s="366"/>
      <c r="K35" s="366"/>
      <c r="L35" s="366"/>
      <c r="M35" s="367"/>
      <c r="N35"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5" s="363"/>
      <c r="P35" s="363"/>
      <c r="Q35" s="363"/>
      <c r="R35" s="363"/>
      <c r="S35" s="364"/>
      <c r="T35"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5" s="363"/>
      <c r="V35" s="363"/>
      <c r="W35" s="363"/>
      <c r="X35" s="363"/>
      <c r="Y35" s="364"/>
      <c r="Z35"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5" s="360"/>
      <c r="AB35" s="360"/>
      <c r="AC35" s="360"/>
      <c r="AD35" s="360"/>
      <c r="AE35" s="361"/>
      <c r="AF35" s="356"/>
      <c r="AG35" s="357"/>
      <c r="AH35" s="357"/>
      <c r="AI35" s="357"/>
      <c r="AJ35" s="358"/>
    </row>
    <row r="36" spans="1:36" ht="37.5" customHeight="1" x14ac:dyDescent="0.4">
      <c r="A36"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6" s="363"/>
      <c r="C36" s="363"/>
      <c r="D36" s="363"/>
      <c r="E36" s="363"/>
      <c r="F36" s="363"/>
      <c r="G36" s="364"/>
      <c r="H36"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6" s="366"/>
      <c r="J36" s="366"/>
      <c r="K36" s="366"/>
      <c r="L36" s="366"/>
      <c r="M36" s="367"/>
      <c r="N36"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6" s="363"/>
      <c r="P36" s="363"/>
      <c r="Q36" s="363"/>
      <c r="R36" s="363"/>
      <c r="S36" s="364"/>
      <c r="T36"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6" s="363"/>
      <c r="V36" s="363"/>
      <c r="W36" s="363"/>
      <c r="X36" s="363"/>
      <c r="Y36" s="364"/>
      <c r="Z36"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6" s="360"/>
      <c r="AB36" s="360"/>
      <c r="AC36" s="360"/>
      <c r="AD36" s="360"/>
      <c r="AE36" s="361"/>
      <c r="AF36" s="356"/>
      <c r="AG36" s="357"/>
      <c r="AH36" s="357"/>
      <c r="AI36" s="357"/>
      <c r="AJ36" s="358"/>
    </row>
    <row r="37" spans="1:36" ht="37.5" customHeight="1" x14ac:dyDescent="0.4">
      <c r="A37"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7" s="363"/>
      <c r="C37" s="363"/>
      <c r="D37" s="363"/>
      <c r="E37" s="363"/>
      <c r="F37" s="363"/>
      <c r="G37" s="364"/>
      <c r="H37"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7" s="366"/>
      <c r="J37" s="366"/>
      <c r="K37" s="366"/>
      <c r="L37" s="366"/>
      <c r="M37" s="367"/>
      <c r="N37"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7" s="363"/>
      <c r="P37" s="363"/>
      <c r="Q37" s="363"/>
      <c r="R37" s="363"/>
      <c r="S37" s="364"/>
      <c r="T37"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7" s="363"/>
      <c r="V37" s="363"/>
      <c r="W37" s="363"/>
      <c r="X37" s="363"/>
      <c r="Y37" s="364"/>
      <c r="Z37"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7" s="360"/>
      <c r="AB37" s="360"/>
      <c r="AC37" s="360"/>
      <c r="AD37" s="360"/>
      <c r="AE37" s="361"/>
      <c r="AF37" s="356"/>
      <c r="AG37" s="357"/>
      <c r="AH37" s="357"/>
      <c r="AI37" s="357"/>
      <c r="AJ37" s="358"/>
    </row>
    <row r="38" spans="1:36" ht="37.5" customHeight="1" x14ac:dyDescent="0.4">
      <c r="A38" s="362"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8" s="363"/>
      <c r="C38" s="363"/>
      <c r="D38" s="363"/>
      <c r="E38" s="363"/>
      <c r="F38" s="363"/>
      <c r="G38" s="364"/>
      <c r="H38" s="365"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8" s="366"/>
      <c r="J38" s="366"/>
      <c r="K38" s="366"/>
      <c r="L38" s="366"/>
      <c r="M38" s="367"/>
      <c r="N38" s="368"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8" s="363"/>
      <c r="P38" s="363"/>
      <c r="Q38" s="363"/>
      <c r="R38" s="363"/>
      <c r="S38" s="364"/>
      <c r="T38" s="368"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8" s="363"/>
      <c r="V38" s="363"/>
      <c r="W38" s="363"/>
      <c r="X38" s="363"/>
      <c r="Y38" s="364"/>
      <c r="Z38" s="359"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8" s="360"/>
      <c r="AB38" s="360"/>
      <c r="AC38" s="360"/>
      <c r="AD38" s="360"/>
      <c r="AE38" s="361"/>
      <c r="AF38" s="356"/>
      <c r="AG38" s="357"/>
      <c r="AH38" s="357"/>
      <c r="AI38" s="357"/>
      <c r="AJ38" s="358"/>
    </row>
    <row r="39" spans="1:36" ht="37.5" customHeight="1" thickBot="1" x14ac:dyDescent="0.45">
      <c r="A39" s="371"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9" s="372"/>
      <c r="C39" s="372"/>
      <c r="D39" s="372"/>
      <c r="E39" s="372"/>
      <c r="F39" s="372"/>
      <c r="G39" s="373"/>
      <c r="H39" s="374"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9" s="375"/>
      <c r="J39" s="375"/>
      <c r="K39" s="375"/>
      <c r="L39" s="375"/>
      <c r="M39" s="376"/>
      <c r="N39" s="377"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9" s="372"/>
      <c r="P39" s="372"/>
      <c r="Q39" s="372"/>
      <c r="R39" s="372"/>
      <c r="S39" s="373"/>
      <c r="T39" s="377"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9" s="372"/>
      <c r="V39" s="372"/>
      <c r="W39" s="372"/>
      <c r="X39" s="372"/>
      <c r="Y39" s="373"/>
      <c r="Z39" s="378"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9" s="379"/>
      <c r="AB39" s="379"/>
      <c r="AC39" s="379"/>
      <c r="AD39" s="379"/>
      <c r="AE39" s="380"/>
      <c r="AF39" s="381"/>
      <c r="AG39" s="382"/>
      <c r="AH39" s="382"/>
      <c r="AI39" s="382"/>
      <c r="AJ39" s="383"/>
    </row>
    <row r="40" spans="1:36" ht="19.5" customHeight="1" x14ac:dyDescent="0.4">
      <c r="A40" s="170" t="s">
        <v>152</v>
      </c>
      <c r="B40" s="170"/>
      <c r="C40" s="170" t="s">
        <v>153</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9.5" customHeight="1" x14ac:dyDescent="0.4">
      <c r="A41" s="171" t="s">
        <v>154</v>
      </c>
      <c r="B41" s="171"/>
      <c r="C41" s="369" t="s">
        <v>213</v>
      </c>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row>
    <row r="42" spans="1:36" ht="19.5" customHeight="1" x14ac:dyDescent="0.4">
      <c r="A42" s="171"/>
      <c r="B42" s="171"/>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row>
    <row r="43" spans="1:36" ht="19.5" customHeight="1" x14ac:dyDescent="0.4">
      <c r="A43" s="172" t="s">
        <v>211</v>
      </c>
      <c r="B43" s="172"/>
      <c r="C43" s="370" t="s">
        <v>214</v>
      </c>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row>
    <row r="44" spans="1:36" ht="19.5" customHeight="1" x14ac:dyDescent="0.4">
      <c r="A44" s="172"/>
      <c r="B44" s="172"/>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row>
    <row r="45" spans="1:36" ht="19.5" customHeight="1" x14ac:dyDescent="0.4">
      <c r="A45" s="172" t="s">
        <v>212</v>
      </c>
      <c r="B45" s="172"/>
      <c r="C45" s="172" t="s">
        <v>215</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1:36" x14ac:dyDescent="0.4">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sheetData>
  <sheetProtection algorithmName="SHA-512" hashValue="yvBMc3VkVuFW5tf+c8/HnN47uy7DkpqP72j/4JBz0F4W5Fr9T3lAXTehgoCybYPk6CF24nGPfO3EAjgBHH0llg==" saltValue="u7EIKlDei9sgwwfdPKo3Xw==" spinCount="100000" sheet="1" objects="1" scenarios="1"/>
  <mergeCells count="180">
    <mergeCell ref="AF17:AJ17"/>
    <mergeCell ref="A18:G18"/>
    <mergeCell ref="H18:M18"/>
    <mergeCell ref="N18:S18"/>
    <mergeCell ref="T18:Y18"/>
    <mergeCell ref="Z18:AE18"/>
    <mergeCell ref="AF18:AJ18"/>
    <mergeCell ref="A17:G17"/>
    <mergeCell ref="H17:M17"/>
    <mergeCell ref="N17:S17"/>
    <mergeCell ref="T17:Y17"/>
    <mergeCell ref="Z17:AE17"/>
    <mergeCell ref="AF15:AJ15"/>
    <mergeCell ref="A16:G16"/>
    <mergeCell ref="H16:M16"/>
    <mergeCell ref="N16:S16"/>
    <mergeCell ref="T16:Y16"/>
    <mergeCell ref="Z16:AE16"/>
    <mergeCell ref="AF16:AJ16"/>
    <mergeCell ref="A15:G15"/>
    <mergeCell ref="H15:M15"/>
    <mergeCell ref="N15:S15"/>
    <mergeCell ref="T15:Y15"/>
    <mergeCell ref="Z15:AE15"/>
    <mergeCell ref="AF27:AJ27"/>
    <mergeCell ref="A28:G28"/>
    <mergeCell ref="H28:M28"/>
    <mergeCell ref="N28:S28"/>
    <mergeCell ref="T28:Y28"/>
    <mergeCell ref="Z28:AE28"/>
    <mergeCell ref="AF28:AJ28"/>
    <mergeCell ref="A27:G27"/>
    <mergeCell ref="H27:M27"/>
    <mergeCell ref="N27:S27"/>
    <mergeCell ref="T27:Y27"/>
    <mergeCell ref="Z27:AE27"/>
    <mergeCell ref="AF25:AJ25"/>
    <mergeCell ref="A26:G26"/>
    <mergeCell ref="H26:M26"/>
    <mergeCell ref="N26:S26"/>
    <mergeCell ref="T26:Y26"/>
    <mergeCell ref="Z26:AE26"/>
    <mergeCell ref="AF26:AJ26"/>
    <mergeCell ref="A25:G25"/>
    <mergeCell ref="H25:M25"/>
    <mergeCell ref="N25:S25"/>
    <mergeCell ref="T25:Y25"/>
    <mergeCell ref="Z25:AE25"/>
    <mergeCell ref="AF23:AJ23"/>
    <mergeCell ref="A24:G24"/>
    <mergeCell ref="H24:M24"/>
    <mergeCell ref="N24:S24"/>
    <mergeCell ref="T24:Y24"/>
    <mergeCell ref="Z24:AE24"/>
    <mergeCell ref="AF24:AJ24"/>
    <mergeCell ref="A23:G23"/>
    <mergeCell ref="H23:M23"/>
    <mergeCell ref="N23:S23"/>
    <mergeCell ref="T23:Y23"/>
    <mergeCell ref="Z23:AE23"/>
    <mergeCell ref="AF21:AJ21"/>
    <mergeCell ref="A22:G22"/>
    <mergeCell ref="H22:M22"/>
    <mergeCell ref="N22:S22"/>
    <mergeCell ref="T22:Y22"/>
    <mergeCell ref="Z22:AE22"/>
    <mergeCell ref="AF22:AJ22"/>
    <mergeCell ref="A21:G21"/>
    <mergeCell ref="H21:M21"/>
    <mergeCell ref="N21:S21"/>
    <mergeCell ref="T21:Y21"/>
    <mergeCell ref="Z21:AE21"/>
    <mergeCell ref="AF19:AJ19"/>
    <mergeCell ref="A20:G20"/>
    <mergeCell ref="H20:M20"/>
    <mergeCell ref="N20:S20"/>
    <mergeCell ref="T20:Y20"/>
    <mergeCell ref="Z20:AE20"/>
    <mergeCell ref="AF20:AJ20"/>
    <mergeCell ref="A19:G19"/>
    <mergeCell ref="H19:M19"/>
    <mergeCell ref="N19:S19"/>
    <mergeCell ref="T19:Y19"/>
    <mergeCell ref="Z19:AE19"/>
    <mergeCell ref="AF1:AG1"/>
    <mergeCell ref="A2:AJ3"/>
    <mergeCell ref="AB4:AJ4"/>
    <mergeCell ref="T6:Y6"/>
    <mergeCell ref="Z6:AC6"/>
    <mergeCell ref="AD6:AH6"/>
    <mergeCell ref="AI6:AJ6"/>
    <mergeCell ref="T7:Y7"/>
    <mergeCell ref="Z7:AJ7"/>
    <mergeCell ref="T8:Y8"/>
    <mergeCell ref="Z8:AJ8"/>
    <mergeCell ref="T9:Y9"/>
    <mergeCell ref="Z9:AJ9"/>
    <mergeCell ref="AF14:AJ14"/>
    <mergeCell ref="T10:Y10"/>
    <mergeCell ref="A12:G13"/>
    <mergeCell ref="H12:M13"/>
    <mergeCell ref="N12:S13"/>
    <mergeCell ref="T12:Y13"/>
    <mergeCell ref="Z12:AE13"/>
    <mergeCell ref="AF12:AJ13"/>
    <mergeCell ref="A14:G14"/>
    <mergeCell ref="H14:M14"/>
    <mergeCell ref="N14:S14"/>
    <mergeCell ref="T14:Y14"/>
    <mergeCell ref="Z14:AE14"/>
    <mergeCell ref="AF10:AJ10"/>
    <mergeCell ref="Z10:AD10"/>
    <mergeCell ref="AF36:AJ36"/>
    <mergeCell ref="A36:G36"/>
    <mergeCell ref="H36:M36"/>
    <mergeCell ref="N36:S36"/>
    <mergeCell ref="T36:Y36"/>
    <mergeCell ref="Z36:AE36"/>
    <mergeCell ref="Z33:AE33"/>
    <mergeCell ref="A34:G34"/>
    <mergeCell ref="H34:M34"/>
    <mergeCell ref="N34:S34"/>
    <mergeCell ref="A33:G33"/>
    <mergeCell ref="H33:M33"/>
    <mergeCell ref="N33:S33"/>
    <mergeCell ref="T33:Y33"/>
    <mergeCell ref="T34:Y34"/>
    <mergeCell ref="Z34:AE34"/>
    <mergeCell ref="A35:G35"/>
    <mergeCell ref="H35:M35"/>
    <mergeCell ref="N35:S35"/>
    <mergeCell ref="T35:Y35"/>
    <mergeCell ref="Z35:AE35"/>
    <mergeCell ref="AF34:AJ34"/>
    <mergeCell ref="AF35:AJ35"/>
    <mergeCell ref="A32:G32"/>
    <mergeCell ref="H32:M32"/>
    <mergeCell ref="N32:S32"/>
    <mergeCell ref="T32:Y32"/>
    <mergeCell ref="C41:AJ42"/>
    <mergeCell ref="C43:AJ44"/>
    <mergeCell ref="A39:G39"/>
    <mergeCell ref="H39:M39"/>
    <mergeCell ref="N39:S39"/>
    <mergeCell ref="T39:Y39"/>
    <mergeCell ref="Z39:AE39"/>
    <mergeCell ref="AF39:AJ39"/>
    <mergeCell ref="AF38:AJ38"/>
    <mergeCell ref="A37:G37"/>
    <mergeCell ref="H37:M37"/>
    <mergeCell ref="N37:S37"/>
    <mergeCell ref="T37:Y37"/>
    <mergeCell ref="Z37:AE37"/>
    <mergeCell ref="AF37:AJ37"/>
    <mergeCell ref="A38:G38"/>
    <mergeCell ref="H38:M38"/>
    <mergeCell ref="N38:S38"/>
    <mergeCell ref="T38:Y38"/>
    <mergeCell ref="Z38:AE38"/>
    <mergeCell ref="A29:G29"/>
    <mergeCell ref="H29:M29"/>
    <mergeCell ref="N29:S29"/>
    <mergeCell ref="T29:Y29"/>
    <mergeCell ref="A30:G30"/>
    <mergeCell ref="H30:M30"/>
    <mergeCell ref="N30:S30"/>
    <mergeCell ref="T30:Y30"/>
    <mergeCell ref="A31:G31"/>
    <mergeCell ref="H31:M31"/>
    <mergeCell ref="N31:S31"/>
    <mergeCell ref="T31:Y31"/>
    <mergeCell ref="AF29:AJ29"/>
    <mergeCell ref="AF30:AJ30"/>
    <mergeCell ref="AF31:AJ31"/>
    <mergeCell ref="AF32:AJ32"/>
    <mergeCell ref="AF33:AJ33"/>
    <mergeCell ref="Z29:AE29"/>
    <mergeCell ref="Z30:AE30"/>
    <mergeCell ref="Z31:AE31"/>
    <mergeCell ref="Z32:AE32"/>
  </mergeCells>
  <phoneticPr fontId="4"/>
  <dataValidations count="3">
    <dataValidation allowBlank="1" showInputMessage="1" sqref="N12:S13"/>
    <dataValidation allowBlank="1" showInputMessage="1" sqref="Z15:Z25 AA33:AE35 AA23:AE25 Z29:Z35 Z14:AE14"/>
    <dataValidation type="date" allowBlank="1" showInputMessage="1" showErrorMessage="1" sqref="Z36:AE39 Z26:AE28">
      <formula1>43923</formula1>
      <formula2>44287</formula2>
    </dataValidation>
  </dataValidations>
  <pageMargins left="0.51181102362204722" right="0.11811023622047245" top="0.74803149606299213" bottom="0.55118110236220474" header="0.31496062992125984" footer="0.11811023622047245"/>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96:B99"/>
    <mergeCell ref="A86:B89"/>
    <mergeCell ref="A71:B74"/>
    <mergeCell ref="A31:B34"/>
    <mergeCell ref="A36:B39"/>
    <mergeCell ref="A41:B44"/>
    <mergeCell ref="A46:B49"/>
    <mergeCell ref="A51:B54"/>
    <mergeCell ref="A56:B59"/>
    <mergeCell ref="A61:B64"/>
    <mergeCell ref="A66:B69"/>
    <mergeCell ref="A76:B79"/>
    <mergeCell ref="AP1:AS1"/>
    <mergeCell ref="BC1:BE1"/>
    <mergeCell ref="AP2:BF3"/>
    <mergeCell ref="BG2:BJ4"/>
    <mergeCell ref="A6:D8"/>
    <mergeCell ref="E6:AB8"/>
    <mergeCell ref="AC6:AF7"/>
    <mergeCell ref="AG6:BJ6"/>
    <mergeCell ref="BA8:BB8"/>
    <mergeCell ref="BC8:BF8"/>
    <mergeCell ref="CV8:DG8"/>
    <mergeCell ref="A10:B19"/>
    <mergeCell ref="C10:R11"/>
    <mergeCell ref="S10:AD11"/>
    <mergeCell ref="AG10:AH19"/>
    <mergeCell ref="AI10:AX11"/>
    <mergeCell ref="AY10:BJ11"/>
    <mergeCell ref="CV6:CX7"/>
    <mergeCell ref="CY6:DB6"/>
    <mergeCell ref="AG7:BJ7"/>
    <mergeCell ref="CY7:DB7"/>
    <mergeCell ref="AC8:AH8"/>
    <mergeCell ref="AI8:AJ8"/>
    <mergeCell ref="AK8:AO8"/>
    <mergeCell ref="AP8:AT8"/>
    <mergeCell ref="AU8:AV8"/>
    <mergeCell ref="AW8:AZ8"/>
    <mergeCell ref="C12:R13"/>
    <mergeCell ref="S12:U12"/>
    <mergeCell ref="V12:W13"/>
    <mergeCell ref="X12:X13"/>
    <mergeCell ref="Y12:Z13"/>
    <mergeCell ref="AA12:AA13"/>
    <mergeCell ref="BG8:BH8"/>
    <mergeCell ref="BQ8:BT8"/>
    <mergeCell ref="BU8:CR8"/>
    <mergeCell ref="BE12:BF13"/>
    <mergeCell ref="BG12:BG13"/>
    <mergeCell ref="BH12:BI13"/>
    <mergeCell ref="BJ12:BJ13"/>
    <mergeCell ref="S13:U13"/>
    <mergeCell ref="AY13:BA13"/>
    <mergeCell ref="AB12:AC13"/>
    <mergeCell ref="AD12:AD13"/>
    <mergeCell ref="AI12:AX13"/>
    <mergeCell ref="AY12:BA12"/>
    <mergeCell ref="BB12:BC13"/>
    <mergeCell ref="BD12:BD13"/>
    <mergeCell ref="BE14:BF15"/>
    <mergeCell ref="BG14:BG15"/>
    <mergeCell ref="BH14:BI15"/>
    <mergeCell ref="C14:R15"/>
    <mergeCell ref="BJ14:BJ15"/>
    <mergeCell ref="S15:U15"/>
    <mergeCell ref="AY15:BA15"/>
    <mergeCell ref="AB14:AC15"/>
    <mergeCell ref="AD14:AD15"/>
    <mergeCell ref="AI14:AX15"/>
    <mergeCell ref="AY14:BA14"/>
    <mergeCell ref="BB14:BC15"/>
    <mergeCell ref="BD14:BD15"/>
    <mergeCell ref="S14:U14"/>
    <mergeCell ref="V14:W15"/>
    <mergeCell ref="X14:X15"/>
    <mergeCell ref="Y14:Z15"/>
    <mergeCell ref="AA14:AA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AG20:BJ20"/>
    <mergeCell ref="C28:AB29"/>
    <mergeCell ref="AC28:AF29"/>
    <mergeCell ref="AG28:AV29"/>
    <mergeCell ref="AW28:AZ29"/>
    <mergeCell ref="BA28:BB29"/>
    <mergeCell ref="BC28:BF29"/>
    <mergeCell ref="BG28:BH29"/>
    <mergeCell ref="V33:AD34"/>
    <mergeCell ref="AE33:AH34"/>
    <mergeCell ref="C31:H32"/>
    <mergeCell ref="I31:AM32"/>
    <mergeCell ref="AN31:AS32"/>
    <mergeCell ref="AI33:AQ34"/>
    <mergeCell ref="AR33:AX34"/>
    <mergeCell ref="AY33:BB34"/>
    <mergeCell ref="BC33:BD34"/>
    <mergeCell ref="AT31:BJ32"/>
    <mergeCell ref="C33:H34"/>
    <mergeCell ref="I33:O34"/>
    <mergeCell ref="P33:U34"/>
    <mergeCell ref="BM34:CG34"/>
    <mergeCell ref="BM35:BS36"/>
    <mergeCell ref="BT35:BZ36"/>
    <mergeCell ref="CA35:CG36"/>
    <mergeCell ref="C38:H39"/>
    <mergeCell ref="I38:O39"/>
    <mergeCell ref="P38:U39"/>
    <mergeCell ref="V38:AD39"/>
    <mergeCell ref="AE38:AH39"/>
    <mergeCell ref="AI38:AQ39"/>
    <mergeCell ref="BT37:BZ38"/>
    <mergeCell ref="CA37:CG38"/>
    <mergeCell ref="BE33:BH34"/>
    <mergeCell ref="BI33:BJ34"/>
    <mergeCell ref="C41:H42"/>
    <mergeCell ref="I41:AM42"/>
    <mergeCell ref="AN41:AS42"/>
    <mergeCell ref="AT41:BJ42"/>
    <mergeCell ref="BM37:BS38"/>
    <mergeCell ref="AY38:BB39"/>
    <mergeCell ref="BC38:BD39"/>
    <mergeCell ref="BE38:BH39"/>
    <mergeCell ref="BI38:BJ39"/>
    <mergeCell ref="AR38:AX39"/>
    <mergeCell ref="C36:H37"/>
    <mergeCell ref="I36:AM37"/>
    <mergeCell ref="AN36:AS37"/>
    <mergeCell ref="AT36:BJ37"/>
    <mergeCell ref="C46:H47"/>
    <mergeCell ref="I46:AM47"/>
    <mergeCell ref="AN46:AS47"/>
    <mergeCell ref="AT46:BJ47"/>
    <mergeCell ref="BM43:BS44"/>
    <mergeCell ref="C48:H49"/>
    <mergeCell ref="I48:O49"/>
    <mergeCell ref="P48:U49"/>
    <mergeCell ref="V48:AD49"/>
    <mergeCell ref="AE48:AH49"/>
    <mergeCell ref="C43:H44"/>
    <mergeCell ref="I43:O44"/>
    <mergeCell ref="P43:U44"/>
    <mergeCell ref="V43:AD44"/>
    <mergeCell ref="AE43:AH44"/>
    <mergeCell ref="AI43:AQ44"/>
    <mergeCell ref="AR43:AX44"/>
    <mergeCell ref="AY43:BB44"/>
    <mergeCell ref="BC43:BD44"/>
    <mergeCell ref="BT43:BZ44"/>
    <mergeCell ref="CA43:CG44"/>
    <mergeCell ref="BM48:BS49"/>
    <mergeCell ref="BT48:BZ49"/>
    <mergeCell ref="CA48:CG49"/>
    <mergeCell ref="AI48:AQ49"/>
    <mergeCell ref="AR48:AX49"/>
    <mergeCell ref="AY48:BB49"/>
    <mergeCell ref="BC48:BD49"/>
    <mergeCell ref="BE48:BH49"/>
    <mergeCell ref="BI48:BJ49"/>
    <mergeCell ref="BE43:BH44"/>
    <mergeCell ref="BI43:BJ44"/>
    <mergeCell ref="C58:H59"/>
    <mergeCell ref="I58:O59"/>
    <mergeCell ref="P58:U59"/>
    <mergeCell ref="V58:AD59"/>
    <mergeCell ref="AE58:AH59"/>
    <mergeCell ref="BM58:BS59"/>
    <mergeCell ref="C51:H52"/>
    <mergeCell ref="I51:AM52"/>
    <mergeCell ref="AN51:AS52"/>
    <mergeCell ref="AT51:BJ52"/>
    <mergeCell ref="AR53:AX54"/>
    <mergeCell ref="AY53:BB54"/>
    <mergeCell ref="BC53:BD54"/>
    <mergeCell ref="C53:H54"/>
    <mergeCell ref="I53:O54"/>
    <mergeCell ref="P53:U54"/>
    <mergeCell ref="V53:AD54"/>
    <mergeCell ref="AE53:AH54"/>
    <mergeCell ref="AI53:AQ54"/>
    <mergeCell ref="CA53:CG54"/>
    <mergeCell ref="BE53:BH54"/>
    <mergeCell ref="BI53:BJ54"/>
    <mergeCell ref="C61:H62"/>
    <mergeCell ref="I61:AM62"/>
    <mergeCell ref="AN61:AS62"/>
    <mergeCell ref="AT61:BJ62"/>
    <mergeCell ref="C63:H64"/>
    <mergeCell ref="I63:O64"/>
    <mergeCell ref="BT58:BZ59"/>
    <mergeCell ref="CA58:CG59"/>
    <mergeCell ref="AI58:AQ59"/>
    <mergeCell ref="AR58:AX59"/>
    <mergeCell ref="AY58:BB59"/>
    <mergeCell ref="BC58:BD59"/>
    <mergeCell ref="BE58:BH59"/>
    <mergeCell ref="BI58:BJ59"/>
    <mergeCell ref="CA63:CG64"/>
    <mergeCell ref="C56:H57"/>
    <mergeCell ref="I56:AM57"/>
    <mergeCell ref="AN56:AS57"/>
    <mergeCell ref="AT56:BJ57"/>
    <mergeCell ref="BM53:BS54"/>
    <mergeCell ref="BT53:BZ54"/>
    <mergeCell ref="C66:H67"/>
    <mergeCell ref="I66:AM67"/>
    <mergeCell ref="AN66:AS67"/>
    <mergeCell ref="AT66:BJ67"/>
    <mergeCell ref="BM63:BS64"/>
    <mergeCell ref="BT63:BZ64"/>
    <mergeCell ref="C68:H69"/>
    <mergeCell ref="I68:O69"/>
    <mergeCell ref="P68:U69"/>
    <mergeCell ref="V68:AD69"/>
    <mergeCell ref="AE68:AH69"/>
    <mergeCell ref="P63:U64"/>
    <mergeCell ref="V63:AD64"/>
    <mergeCell ref="AE63:AH64"/>
    <mergeCell ref="AI63:AQ64"/>
    <mergeCell ref="AR63:AX64"/>
    <mergeCell ref="AY63:BB64"/>
    <mergeCell ref="BC63:BD64"/>
    <mergeCell ref="BE63:BH64"/>
    <mergeCell ref="BI63:BJ64"/>
    <mergeCell ref="BM68:BS69"/>
    <mergeCell ref="BT68:BZ69"/>
    <mergeCell ref="C78:H79"/>
    <mergeCell ref="I78:O79"/>
    <mergeCell ref="P78:U79"/>
    <mergeCell ref="V78:AD79"/>
    <mergeCell ref="AE78:AH79"/>
    <mergeCell ref="AI78:AQ79"/>
    <mergeCell ref="AR78:AX79"/>
    <mergeCell ref="AY78:BB79"/>
    <mergeCell ref="BC78:BD79"/>
    <mergeCell ref="CA68:CG69"/>
    <mergeCell ref="AI68:AQ69"/>
    <mergeCell ref="AR68:AX69"/>
    <mergeCell ref="AY68:BB69"/>
    <mergeCell ref="BC68:BD69"/>
    <mergeCell ref="BE68:BH69"/>
    <mergeCell ref="BI68:BJ69"/>
    <mergeCell ref="C76:H77"/>
    <mergeCell ref="I76:AM77"/>
    <mergeCell ref="AN76:AS77"/>
    <mergeCell ref="AT76:BJ77"/>
    <mergeCell ref="BM73:BS74"/>
    <mergeCell ref="BT73:BZ74"/>
    <mergeCell ref="CA73:CG74"/>
    <mergeCell ref="C71:H72"/>
    <mergeCell ref="I71:AM72"/>
    <mergeCell ref="AN71:AS72"/>
    <mergeCell ref="AT71:BJ72"/>
    <mergeCell ref="C73:H74"/>
    <mergeCell ref="I73:O74"/>
    <mergeCell ref="P73:U74"/>
    <mergeCell ref="V73:AD74"/>
    <mergeCell ref="AE73:AH74"/>
    <mergeCell ref="AI73:AQ74"/>
    <mergeCell ref="BE78:BH79"/>
    <mergeCell ref="BI78:BJ79"/>
    <mergeCell ref="BM78:BS79"/>
    <mergeCell ref="BT78:BZ79"/>
    <mergeCell ref="CA78:CG79"/>
    <mergeCell ref="A101:B104"/>
    <mergeCell ref="C101:H102"/>
    <mergeCell ref="I101:AM102"/>
    <mergeCell ref="AN101:AS102"/>
    <mergeCell ref="AT101:BJ102"/>
    <mergeCell ref="C103:H104"/>
    <mergeCell ref="I103:O104"/>
    <mergeCell ref="P103:U104"/>
    <mergeCell ref="V103:AD104"/>
    <mergeCell ref="AE103:AH104"/>
    <mergeCell ref="AI103:AQ104"/>
    <mergeCell ref="AR103:AX104"/>
    <mergeCell ref="AY103:BB104"/>
    <mergeCell ref="BC103:BD104"/>
    <mergeCell ref="BE103:BH104"/>
    <mergeCell ref="BI103:BJ104"/>
    <mergeCell ref="BM103:BS104"/>
    <mergeCell ref="BT103:BZ104"/>
    <mergeCell ref="CA103:CG104"/>
    <mergeCell ref="AN96:AS97"/>
    <mergeCell ref="AT96:BJ97"/>
    <mergeCell ref="C98:H99"/>
    <mergeCell ref="I98:O99"/>
    <mergeCell ref="P98:U99"/>
    <mergeCell ref="V98:AD99"/>
    <mergeCell ref="AE98:AH99"/>
    <mergeCell ref="AI98:AQ99"/>
    <mergeCell ref="AR98:AX99"/>
    <mergeCell ref="AY98:BB99"/>
    <mergeCell ref="BC98:BD99"/>
    <mergeCell ref="BE98:BH99"/>
    <mergeCell ref="BI98:BJ99"/>
    <mergeCell ref="BM98:BS99"/>
    <mergeCell ref="BT98:BZ99"/>
    <mergeCell ref="CA98:CG99"/>
    <mergeCell ref="A91:B94"/>
    <mergeCell ref="C91:H92"/>
    <mergeCell ref="I91:AM92"/>
    <mergeCell ref="AN91:AS92"/>
    <mergeCell ref="AT91:BJ92"/>
    <mergeCell ref="C93:H94"/>
    <mergeCell ref="I93:O94"/>
    <mergeCell ref="P93:U94"/>
    <mergeCell ref="V93:AD94"/>
    <mergeCell ref="AE93:AH94"/>
    <mergeCell ref="AI93:AQ94"/>
    <mergeCell ref="AR93:AX94"/>
    <mergeCell ref="AY93:BB94"/>
    <mergeCell ref="BC93:BD94"/>
    <mergeCell ref="BE93:BH94"/>
    <mergeCell ref="BI93:BJ94"/>
    <mergeCell ref="BM93:BS94"/>
    <mergeCell ref="BT93:BZ94"/>
    <mergeCell ref="CA93:CG94"/>
    <mergeCell ref="C96:H97"/>
    <mergeCell ref="I96:AM97"/>
    <mergeCell ref="BM83:BS84"/>
    <mergeCell ref="BT83:BZ84"/>
    <mergeCell ref="CA83:CG84"/>
    <mergeCell ref="C86:H87"/>
    <mergeCell ref="I86:AM87"/>
    <mergeCell ref="AN86:AS87"/>
    <mergeCell ref="AT86:BJ87"/>
    <mergeCell ref="C88:H89"/>
    <mergeCell ref="I88:O89"/>
    <mergeCell ref="P88:U89"/>
    <mergeCell ref="V88:AD89"/>
    <mergeCell ref="AE88:AH89"/>
    <mergeCell ref="AI88:AQ89"/>
    <mergeCell ref="AR88:AX89"/>
    <mergeCell ref="AY88:BB89"/>
    <mergeCell ref="BC88:BD89"/>
    <mergeCell ref="BE88:BH89"/>
    <mergeCell ref="BI88:BJ89"/>
    <mergeCell ref="AR73:AX74"/>
    <mergeCell ref="AY73:BB74"/>
    <mergeCell ref="BC73:BD74"/>
    <mergeCell ref="BE73:BH74"/>
    <mergeCell ref="BI73:BJ74"/>
    <mergeCell ref="BM88:BS89"/>
    <mergeCell ref="BT88:BZ89"/>
    <mergeCell ref="CA88:CG89"/>
    <mergeCell ref="A81:B84"/>
    <mergeCell ref="C81:H82"/>
    <mergeCell ref="I81:AM82"/>
    <mergeCell ref="AN81:AS82"/>
    <mergeCell ref="AT81:BJ82"/>
    <mergeCell ref="C83:H84"/>
    <mergeCell ref="I83:O84"/>
    <mergeCell ref="P83:U84"/>
    <mergeCell ref="V83:AD84"/>
    <mergeCell ref="AE83:AH84"/>
    <mergeCell ref="AI83:AQ84"/>
    <mergeCell ref="AR83:AX84"/>
    <mergeCell ref="AY83:BB84"/>
    <mergeCell ref="BC83:BD84"/>
    <mergeCell ref="BE83:BH84"/>
    <mergeCell ref="BI83:BJ84"/>
  </mergeCells>
  <phoneticPr fontId="4"/>
  <conditionalFormatting sqref="AT31 AT36 AT41 AT46 AT51 AT56 AT61 AT66">
    <cfRule type="expression" dxfId="959" priority="72">
      <formula>AND($I31&lt;&gt;"",$AT31="")</formula>
    </cfRule>
  </conditionalFormatting>
  <conditionalFormatting sqref="AI33">
    <cfRule type="expression" dxfId="958" priority="68">
      <formula>AND($I$31&lt;&gt;"",$AI$33="")</formula>
    </cfRule>
  </conditionalFormatting>
  <conditionalFormatting sqref="I33 I38 I43 I48 I53 I58 I63 I68">
    <cfRule type="expression" dxfId="957" priority="84">
      <formula>AND($I31&lt;&gt;"",$I33="")</formula>
    </cfRule>
  </conditionalFormatting>
  <conditionalFormatting sqref="AI38 AI43 AI48 AI53 AI58 AI63 AI68">
    <cfRule type="expression" dxfId="956" priority="88">
      <formula>AND($I36&lt;&gt;"",$AI38="")</formula>
    </cfRule>
    <cfRule type="expression" dxfId="955" priority="89">
      <formula>IF(AND($I36&lt;&gt;"",AI38&lt;&gt;"",$V33&lt;=$AI38),TRUE,FALSE)</formula>
    </cfRule>
  </conditionalFormatting>
  <conditionalFormatting sqref="V33 V38 V43 V48 V53 V58 V63">
    <cfRule type="expression" dxfId="954" priority="93">
      <formula>AND($I31&lt;&gt;"",$V33="")</formula>
    </cfRule>
    <cfRule type="expression" dxfId="953" priority="94">
      <formula>IF(AND($I36&lt;&gt;"",$AI38&lt;&gt;"",$V33&lt;=$AI38),TRUE,FALSE)</formula>
    </cfRule>
  </conditionalFormatting>
  <conditionalFormatting sqref="AT76">
    <cfRule type="expression" dxfId="952" priority="37">
      <formula>AND($I76&lt;&gt;"",$AT76="")</formula>
    </cfRule>
  </conditionalFormatting>
  <conditionalFormatting sqref="I78">
    <cfRule type="expression" dxfId="951" priority="38">
      <formula>AND($I76&lt;&gt;"",$I78="")</formula>
    </cfRule>
  </conditionalFormatting>
  <conditionalFormatting sqref="AI78">
    <cfRule type="expression" dxfId="950" priority="39">
      <formula>AND($I76&lt;&gt;"",$AI78="")</formula>
    </cfRule>
    <cfRule type="expression" dxfId="949" priority="40">
      <formula>IF(AND($I76&lt;&gt;"",AI78&lt;&gt;"",$V68&lt;=$AI78),TRUE,FALSE)</formula>
    </cfRule>
  </conditionalFormatting>
  <conditionalFormatting sqref="AT101">
    <cfRule type="expression" dxfId="948" priority="31">
      <formula>AND($I101&lt;&gt;"",$AT101="")</formula>
    </cfRule>
  </conditionalFormatting>
  <conditionalFormatting sqref="I103">
    <cfRule type="expression" dxfId="947" priority="32">
      <formula>AND($I101&lt;&gt;"",$I103="")</formula>
    </cfRule>
  </conditionalFormatting>
  <conditionalFormatting sqref="AI103">
    <cfRule type="expression" dxfId="946" priority="33">
      <formula>AND($I101&lt;&gt;"",$AI103="")</formula>
    </cfRule>
    <cfRule type="expression" dxfId="945" priority="34">
      <formula>IF(AND($I101&lt;&gt;"",AI103&lt;&gt;"",$V78&lt;=$AI103),TRUE,FALSE)</formula>
    </cfRule>
  </conditionalFormatting>
  <conditionalFormatting sqref="AT96">
    <cfRule type="expression" dxfId="944" priority="25">
      <formula>AND($I96&lt;&gt;"",$AT96="")</formula>
    </cfRule>
  </conditionalFormatting>
  <conditionalFormatting sqref="I98">
    <cfRule type="expression" dxfId="943" priority="26">
      <formula>AND($I96&lt;&gt;"",$I98="")</formula>
    </cfRule>
  </conditionalFormatting>
  <conditionalFormatting sqref="AI98">
    <cfRule type="expression" dxfId="942" priority="27">
      <formula>AND($I96&lt;&gt;"",$AI98="")</formula>
    </cfRule>
    <cfRule type="expression" dxfId="941" priority="28">
      <formula>IF(AND($I96&lt;&gt;"",AI98&lt;&gt;"",$V78&lt;=$AI98),TRUE,FALSE)</formula>
    </cfRule>
  </conditionalFormatting>
  <conditionalFormatting sqref="AT91">
    <cfRule type="expression" dxfId="940" priority="19">
      <formula>AND($I91&lt;&gt;"",$AT91="")</formula>
    </cfRule>
  </conditionalFormatting>
  <conditionalFormatting sqref="I93">
    <cfRule type="expression" dxfId="939" priority="20">
      <formula>AND($I91&lt;&gt;"",$I93="")</formula>
    </cfRule>
  </conditionalFormatting>
  <conditionalFormatting sqref="AI93">
    <cfRule type="expression" dxfId="938" priority="21">
      <formula>AND($I91&lt;&gt;"",$AI93="")</formula>
    </cfRule>
    <cfRule type="expression" dxfId="937" priority="22">
      <formula>IF(AND($I91&lt;&gt;"",AI93&lt;&gt;"",$V78&lt;=$AI93),TRUE,FALSE)</formula>
    </cfRule>
  </conditionalFormatting>
  <conditionalFormatting sqref="AT86">
    <cfRule type="expression" dxfId="936" priority="13">
      <formula>AND($I86&lt;&gt;"",$AT86="")</formula>
    </cfRule>
  </conditionalFormatting>
  <conditionalFormatting sqref="I88">
    <cfRule type="expression" dxfId="935" priority="14">
      <formula>AND($I86&lt;&gt;"",$I88="")</formula>
    </cfRule>
  </conditionalFormatting>
  <conditionalFormatting sqref="AI88">
    <cfRule type="expression" dxfId="934" priority="15">
      <formula>AND($I86&lt;&gt;"",$AI88="")</formula>
    </cfRule>
    <cfRule type="expression" dxfId="933" priority="16">
      <formula>IF(AND($I86&lt;&gt;"",AI88&lt;&gt;"",$V78&lt;=$AI88),TRUE,FALSE)</formula>
    </cfRule>
  </conditionalFormatting>
  <conditionalFormatting sqref="AT81">
    <cfRule type="expression" dxfId="932" priority="7">
      <formula>AND($I81&lt;&gt;"",$AT81="")</formula>
    </cfRule>
  </conditionalFormatting>
  <conditionalFormatting sqref="I83">
    <cfRule type="expression" dxfId="931" priority="8">
      <formula>AND($I81&lt;&gt;"",$I83="")</formula>
    </cfRule>
  </conditionalFormatting>
  <conditionalFormatting sqref="AI83">
    <cfRule type="expression" dxfId="930" priority="9">
      <formula>AND($I81&lt;&gt;"",$AI83="")</formula>
    </cfRule>
    <cfRule type="expression" dxfId="929" priority="10">
      <formula>IF(AND($I81&lt;&gt;"",AI83&lt;&gt;"",$V78&lt;=$AI83),TRUE,FALSE)</formula>
    </cfRule>
  </conditionalFormatting>
  <conditionalFormatting sqref="AT71">
    <cfRule type="expression" dxfId="928" priority="1">
      <formula>AND($I71&lt;&gt;"",$AT71="")</formula>
    </cfRule>
  </conditionalFormatting>
  <conditionalFormatting sqref="I73">
    <cfRule type="expression" dxfId="927" priority="2">
      <formula>AND($I71&lt;&gt;"",$I73="")</formula>
    </cfRule>
  </conditionalFormatting>
  <conditionalFormatting sqref="AI73">
    <cfRule type="expression" dxfId="926" priority="3">
      <formula>AND($I71&lt;&gt;"",$AI73="")</formula>
    </cfRule>
    <cfRule type="expression" dxfId="925" priority="4">
      <formula>IF(AND($I71&lt;&gt;"",AI73&lt;&gt;"",$V63&lt;=$AI73),TRUE,FALSE)</formula>
    </cfRule>
  </conditionalFormatting>
  <conditionalFormatting sqref="V68">
    <cfRule type="expression" dxfId="924" priority="99">
      <formula>AND($I66&lt;&gt;"",$V68="")</formula>
    </cfRule>
    <cfRule type="expression" dxfId="923" priority="100">
      <formula>IF(AND(#REF!&lt;&gt;"",#REF!&lt;&gt;"",$V68&lt;=#REF!),TRUE,FALSE)</formula>
    </cfRule>
  </conditionalFormatting>
  <conditionalFormatting sqref="V78 V83 V73">
    <cfRule type="expression" dxfId="922" priority="101">
      <formula>AND($I71&lt;&gt;"",$V73="")</formula>
    </cfRule>
    <cfRule type="expression" dxfId="921" priority="102">
      <formula>IF(AND(#REF!&lt;&gt;"",#REF!&lt;&gt;"",$V73&lt;=#REF!),TRUE,FALSE)</formula>
    </cfRule>
  </conditionalFormatting>
  <conditionalFormatting sqref="V103">
    <cfRule type="expression" dxfId="920" priority="103">
      <formula>AND($I101&lt;&gt;"",$V103="")</formula>
    </cfRule>
    <cfRule type="expression" dxfId="919" priority="104">
      <formula>IF(AND(#REF!&lt;&gt;"",#REF!&lt;&gt;"",$V103&lt;=#REF!),TRUE,FALSE)</formula>
    </cfRule>
  </conditionalFormatting>
  <conditionalFormatting sqref="V98">
    <cfRule type="expression" dxfId="918" priority="105">
      <formula>AND($I96&lt;&gt;"",$V98="")</formula>
    </cfRule>
    <cfRule type="expression" dxfId="917" priority="106">
      <formula>IF(AND(#REF!&lt;&gt;"",#REF!&lt;&gt;"",$V98&lt;=#REF!),TRUE,FALSE)</formula>
    </cfRule>
  </conditionalFormatting>
  <conditionalFormatting sqref="V93">
    <cfRule type="expression" dxfId="916" priority="107">
      <formula>AND($I91&lt;&gt;"",$V93="")</formula>
    </cfRule>
    <cfRule type="expression" dxfId="915" priority="108">
      <formula>IF(AND(#REF!&lt;&gt;"",#REF!&lt;&gt;"",$V93&lt;=#REF!),TRUE,FALSE)</formula>
    </cfRule>
  </conditionalFormatting>
  <conditionalFormatting sqref="V88">
    <cfRule type="expression" dxfId="914" priority="109">
      <formula>AND($I86&lt;&gt;"",$V88="")</formula>
    </cfRule>
    <cfRule type="expression" dxfId="913" priority="110">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87" id="{150DFF26-70FA-4CA2-9606-F0DC6B924BA8}">
            <xm:f>IF(AND($I31&lt;&gt;"",AI33&lt;&gt;"",マスタ!$F$6&lt;=$AI33),TRUE,FALSE)</xm:f>
            <x14:dxf>
              <fill>
                <patternFill>
                  <bgColor rgb="FFFF6600"/>
                </patternFill>
              </fill>
            </x14:dxf>
          </x14:cfRule>
          <xm:sqref>AI33:AQ34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911" priority="30">
      <formula>AND($I31&lt;&gt;"",$AT31="")</formula>
    </cfRule>
  </conditionalFormatting>
  <conditionalFormatting sqref="AI33">
    <cfRule type="expression" dxfId="910" priority="29">
      <formula>AND($I$31&lt;&gt;"",$AI$33="")</formula>
    </cfRule>
  </conditionalFormatting>
  <conditionalFormatting sqref="I33 I38 I43 I48 I53 I58 I63 I68">
    <cfRule type="expression" dxfId="909" priority="31">
      <formula>AND($I31&lt;&gt;"",$I33="")</formula>
    </cfRule>
  </conditionalFormatting>
  <conditionalFormatting sqref="AI38 AI43 AI48 AI53 AI58 AI63 AI68">
    <cfRule type="expression" dxfId="908" priority="33">
      <formula>AND($I36&lt;&gt;"",$AI38="")</formula>
    </cfRule>
    <cfRule type="expression" dxfId="907" priority="34">
      <formula>IF(AND($I36&lt;&gt;"",AI38&lt;&gt;"",$V33&lt;=$AI38),TRUE,FALSE)</formula>
    </cfRule>
  </conditionalFormatting>
  <conditionalFormatting sqref="V33 V38 V43 V48 V53 V58 V63">
    <cfRule type="expression" dxfId="906" priority="35">
      <formula>AND($I31&lt;&gt;"",$V33="")</formula>
    </cfRule>
    <cfRule type="expression" dxfId="905" priority="36">
      <formula>IF(AND($I36&lt;&gt;"",$AI38&lt;&gt;"",$V33&lt;=$AI38),TRUE,FALSE)</formula>
    </cfRule>
  </conditionalFormatting>
  <conditionalFormatting sqref="AT76">
    <cfRule type="expression" dxfId="904" priority="25">
      <formula>AND($I76&lt;&gt;"",$AT76="")</formula>
    </cfRule>
  </conditionalFormatting>
  <conditionalFormatting sqref="I78">
    <cfRule type="expression" dxfId="903" priority="26">
      <formula>AND($I76&lt;&gt;"",$I78="")</formula>
    </cfRule>
  </conditionalFormatting>
  <conditionalFormatting sqref="AI78">
    <cfRule type="expression" dxfId="902" priority="27">
      <formula>AND($I76&lt;&gt;"",$AI78="")</formula>
    </cfRule>
    <cfRule type="expression" dxfId="901" priority="28">
      <formula>IF(AND($I76&lt;&gt;"",AI78&lt;&gt;"",$V68&lt;=$AI78),TRUE,FALSE)</formula>
    </cfRule>
  </conditionalFormatting>
  <conditionalFormatting sqref="AT101">
    <cfRule type="expression" dxfId="900" priority="21">
      <formula>AND($I101&lt;&gt;"",$AT101="")</formula>
    </cfRule>
  </conditionalFormatting>
  <conditionalFormatting sqref="I103">
    <cfRule type="expression" dxfId="899" priority="22">
      <formula>AND($I101&lt;&gt;"",$I103="")</formula>
    </cfRule>
  </conditionalFormatting>
  <conditionalFormatting sqref="AI103">
    <cfRule type="expression" dxfId="898" priority="23">
      <formula>AND($I101&lt;&gt;"",$AI103="")</formula>
    </cfRule>
    <cfRule type="expression" dxfId="897" priority="24">
      <formula>IF(AND($I101&lt;&gt;"",AI103&lt;&gt;"",$V78&lt;=$AI103),TRUE,FALSE)</formula>
    </cfRule>
  </conditionalFormatting>
  <conditionalFormatting sqref="AT96">
    <cfRule type="expression" dxfId="896" priority="17">
      <formula>AND($I96&lt;&gt;"",$AT96="")</formula>
    </cfRule>
  </conditionalFormatting>
  <conditionalFormatting sqref="I98">
    <cfRule type="expression" dxfId="895" priority="18">
      <formula>AND($I96&lt;&gt;"",$I98="")</formula>
    </cfRule>
  </conditionalFormatting>
  <conditionalFormatting sqref="AI98">
    <cfRule type="expression" dxfId="894" priority="19">
      <formula>AND($I96&lt;&gt;"",$AI98="")</formula>
    </cfRule>
    <cfRule type="expression" dxfId="893" priority="20">
      <formula>IF(AND($I96&lt;&gt;"",AI98&lt;&gt;"",$V78&lt;=$AI98),TRUE,FALSE)</formula>
    </cfRule>
  </conditionalFormatting>
  <conditionalFormatting sqref="AT91">
    <cfRule type="expression" dxfId="892" priority="13">
      <formula>AND($I91&lt;&gt;"",$AT91="")</formula>
    </cfRule>
  </conditionalFormatting>
  <conditionalFormatting sqref="I93">
    <cfRule type="expression" dxfId="891" priority="14">
      <formula>AND($I91&lt;&gt;"",$I93="")</formula>
    </cfRule>
  </conditionalFormatting>
  <conditionalFormatting sqref="AI93">
    <cfRule type="expression" dxfId="890" priority="15">
      <formula>AND($I91&lt;&gt;"",$AI93="")</formula>
    </cfRule>
    <cfRule type="expression" dxfId="889" priority="16">
      <formula>IF(AND($I91&lt;&gt;"",AI93&lt;&gt;"",$V78&lt;=$AI93),TRUE,FALSE)</formula>
    </cfRule>
  </conditionalFormatting>
  <conditionalFormatting sqref="AT86">
    <cfRule type="expression" dxfId="888" priority="9">
      <formula>AND($I86&lt;&gt;"",$AT86="")</formula>
    </cfRule>
  </conditionalFormatting>
  <conditionalFormatting sqref="I88">
    <cfRule type="expression" dxfId="887" priority="10">
      <formula>AND($I86&lt;&gt;"",$I88="")</formula>
    </cfRule>
  </conditionalFormatting>
  <conditionalFormatting sqref="AI88">
    <cfRule type="expression" dxfId="886" priority="11">
      <formula>AND($I86&lt;&gt;"",$AI88="")</formula>
    </cfRule>
    <cfRule type="expression" dxfId="885" priority="12">
      <formula>IF(AND($I86&lt;&gt;"",AI88&lt;&gt;"",$V78&lt;=$AI88),TRUE,FALSE)</formula>
    </cfRule>
  </conditionalFormatting>
  <conditionalFormatting sqref="AT81">
    <cfRule type="expression" dxfId="884" priority="5">
      <formula>AND($I81&lt;&gt;"",$AT81="")</formula>
    </cfRule>
  </conditionalFormatting>
  <conditionalFormatting sqref="I83">
    <cfRule type="expression" dxfId="883" priority="6">
      <formula>AND($I81&lt;&gt;"",$I83="")</formula>
    </cfRule>
  </conditionalFormatting>
  <conditionalFormatting sqref="AI83">
    <cfRule type="expression" dxfId="882" priority="7">
      <formula>AND($I81&lt;&gt;"",$AI83="")</formula>
    </cfRule>
    <cfRule type="expression" dxfId="881" priority="8">
      <formula>IF(AND($I81&lt;&gt;"",AI83&lt;&gt;"",$V78&lt;=$AI83),TRUE,FALSE)</formula>
    </cfRule>
  </conditionalFormatting>
  <conditionalFormatting sqref="AT71">
    <cfRule type="expression" dxfId="880" priority="1">
      <formula>AND($I71&lt;&gt;"",$AT71="")</formula>
    </cfRule>
  </conditionalFormatting>
  <conditionalFormatting sqref="I73">
    <cfRule type="expression" dxfId="879" priority="2">
      <formula>AND($I71&lt;&gt;"",$I73="")</formula>
    </cfRule>
  </conditionalFormatting>
  <conditionalFormatting sqref="AI73">
    <cfRule type="expression" dxfId="878" priority="3">
      <formula>AND($I71&lt;&gt;"",$AI73="")</formula>
    </cfRule>
    <cfRule type="expression" dxfId="877" priority="4">
      <formula>IF(AND($I71&lt;&gt;"",AI73&lt;&gt;"",$V63&lt;=$AI73),TRUE,FALSE)</formula>
    </cfRule>
  </conditionalFormatting>
  <conditionalFormatting sqref="V68">
    <cfRule type="expression" dxfId="876" priority="37">
      <formula>AND($I66&lt;&gt;"",$V68="")</formula>
    </cfRule>
    <cfRule type="expression" dxfId="875" priority="38">
      <formula>IF(AND(#REF!&lt;&gt;"",#REF!&lt;&gt;"",$V68&lt;=#REF!),TRUE,FALSE)</formula>
    </cfRule>
  </conditionalFormatting>
  <conditionalFormatting sqref="V78 V83 V73">
    <cfRule type="expression" dxfId="874" priority="39">
      <formula>AND($I71&lt;&gt;"",$V73="")</formula>
    </cfRule>
    <cfRule type="expression" dxfId="873" priority="40">
      <formula>IF(AND(#REF!&lt;&gt;"",#REF!&lt;&gt;"",$V73&lt;=#REF!),TRUE,FALSE)</formula>
    </cfRule>
  </conditionalFormatting>
  <conditionalFormatting sqref="V103">
    <cfRule type="expression" dxfId="872" priority="41">
      <formula>AND($I101&lt;&gt;"",$V103="")</formula>
    </cfRule>
    <cfRule type="expression" dxfId="871" priority="42">
      <formula>IF(AND(#REF!&lt;&gt;"",#REF!&lt;&gt;"",$V103&lt;=#REF!),TRUE,FALSE)</formula>
    </cfRule>
  </conditionalFormatting>
  <conditionalFormatting sqref="V98">
    <cfRule type="expression" dxfId="870" priority="43">
      <formula>AND($I96&lt;&gt;"",$V98="")</formula>
    </cfRule>
    <cfRule type="expression" dxfId="869" priority="44">
      <formula>IF(AND(#REF!&lt;&gt;"",#REF!&lt;&gt;"",$V98&lt;=#REF!),TRUE,FALSE)</formula>
    </cfRule>
  </conditionalFormatting>
  <conditionalFormatting sqref="V93">
    <cfRule type="expression" dxfId="868" priority="45">
      <formula>AND($I91&lt;&gt;"",$V93="")</formula>
    </cfRule>
    <cfRule type="expression" dxfId="867" priority="46">
      <formula>IF(AND(#REF!&lt;&gt;"",#REF!&lt;&gt;"",$V93&lt;=#REF!),TRUE,FALSE)</formula>
    </cfRule>
  </conditionalFormatting>
  <conditionalFormatting sqref="V88">
    <cfRule type="expression" dxfId="866" priority="47">
      <formula>AND($I86&lt;&gt;"",$V88="")</formula>
    </cfRule>
    <cfRule type="expression" dxfId="865"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7B6E5EF2-5552-4651-A047-5FDF158717FB}">
            <xm:f>IF(AND($I31&lt;&gt;"",AI33&lt;&gt;"",マスタ!$F$6&lt;=$AI33),TRUE,FALSE)</xm:f>
            <x14:dxf>
              <fill>
                <patternFill>
                  <bgColor rgb="FFFF6600"/>
                </patternFill>
              </fill>
            </x14:dxf>
          </x14:cfRule>
          <xm:sqref>AI33:AQ34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863" priority="30">
      <formula>AND($I31&lt;&gt;"",$AT31="")</formula>
    </cfRule>
  </conditionalFormatting>
  <conditionalFormatting sqref="AI33">
    <cfRule type="expression" dxfId="862" priority="29">
      <formula>AND($I$31&lt;&gt;"",$AI$33="")</formula>
    </cfRule>
  </conditionalFormatting>
  <conditionalFormatting sqref="I33 I38 I43 I48 I53 I58 I63 I68">
    <cfRule type="expression" dxfId="861" priority="31">
      <formula>AND($I31&lt;&gt;"",$I33="")</formula>
    </cfRule>
  </conditionalFormatting>
  <conditionalFormatting sqref="AI38 AI43 AI48 AI53 AI58 AI63 AI68">
    <cfRule type="expression" dxfId="860" priority="33">
      <formula>AND($I36&lt;&gt;"",$AI38="")</formula>
    </cfRule>
    <cfRule type="expression" dxfId="859" priority="34">
      <formula>IF(AND($I36&lt;&gt;"",AI38&lt;&gt;"",$V33&lt;=$AI38),TRUE,FALSE)</formula>
    </cfRule>
  </conditionalFormatting>
  <conditionalFormatting sqref="V33 V38 V43 V48 V53 V58 V63">
    <cfRule type="expression" dxfId="858" priority="35">
      <formula>AND($I31&lt;&gt;"",$V33="")</formula>
    </cfRule>
    <cfRule type="expression" dxfId="857" priority="36">
      <formula>IF(AND($I36&lt;&gt;"",$AI38&lt;&gt;"",$V33&lt;=$AI38),TRUE,FALSE)</formula>
    </cfRule>
  </conditionalFormatting>
  <conditionalFormatting sqref="AT76">
    <cfRule type="expression" dxfId="856" priority="25">
      <formula>AND($I76&lt;&gt;"",$AT76="")</formula>
    </cfRule>
  </conditionalFormatting>
  <conditionalFormatting sqref="I78">
    <cfRule type="expression" dxfId="855" priority="26">
      <formula>AND($I76&lt;&gt;"",$I78="")</formula>
    </cfRule>
  </conditionalFormatting>
  <conditionalFormatting sqref="AI78">
    <cfRule type="expression" dxfId="854" priority="27">
      <formula>AND($I76&lt;&gt;"",$AI78="")</formula>
    </cfRule>
    <cfRule type="expression" dxfId="853" priority="28">
      <formula>IF(AND($I76&lt;&gt;"",AI78&lt;&gt;"",$V68&lt;=$AI78),TRUE,FALSE)</formula>
    </cfRule>
  </conditionalFormatting>
  <conditionalFormatting sqref="AT101">
    <cfRule type="expression" dxfId="852" priority="21">
      <formula>AND($I101&lt;&gt;"",$AT101="")</formula>
    </cfRule>
  </conditionalFormatting>
  <conditionalFormatting sqref="I103">
    <cfRule type="expression" dxfId="851" priority="22">
      <formula>AND($I101&lt;&gt;"",$I103="")</formula>
    </cfRule>
  </conditionalFormatting>
  <conditionalFormatting sqref="AI103">
    <cfRule type="expression" dxfId="850" priority="23">
      <formula>AND($I101&lt;&gt;"",$AI103="")</formula>
    </cfRule>
    <cfRule type="expression" dxfId="849" priority="24">
      <formula>IF(AND($I101&lt;&gt;"",AI103&lt;&gt;"",$V78&lt;=$AI103),TRUE,FALSE)</formula>
    </cfRule>
  </conditionalFormatting>
  <conditionalFormatting sqref="AT96">
    <cfRule type="expression" dxfId="848" priority="17">
      <formula>AND($I96&lt;&gt;"",$AT96="")</formula>
    </cfRule>
  </conditionalFormatting>
  <conditionalFormatting sqref="I98">
    <cfRule type="expression" dxfId="847" priority="18">
      <formula>AND($I96&lt;&gt;"",$I98="")</formula>
    </cfRule>
  </conditionalFormatting>
  <conditionalFormatting sqref="AI98">
    <cfRule type="expression" dxfId="846" priority="19">
      <formula>AND($I96&lt;&gt;"",$AI98="")</formula>
    </cfRule>
    <cfRule type="expression" dxfId="845" priority="20">
      <formula>IF(AND($I96&lt;&gt;"",AI98&lt;&gt;"",$V78&lt;=$AI98),TRUE,FALSE)</formula>
    </cfRule>
  </conditionalFormatting>
  <conditionalFormatting sqref="AT91">
    <cfRule type="expression" dxfId="844" priority="13">
      <formula>AND($I91&lt;&gt;"",$AT91="")</formula>
    </cfRule>
  </conditionalFormatting>
  <conditionalFormatting sqref="I93">
    <cfRule type="expression" dxfId="843" priority="14">
      <formula>AND($I91&lt;&gt;"",$I93="")</formula>
    </cfRule>
  </conditionalFormatting>
  <conditionalFormatting sqref="AI93">
    <cfRule type="expression" dxfId="842" priority="15">
      <formula>AND($I91&lt;&gt;"",$AI93="")</formula>
    </cfRule>
    <cfRule type="expression" dxfId="841" priority="16">
      <formula>IF(AND($I91&lt;&gt;"",AI93&lt;&gt;"",$V78&lt;=$AI93),TRUE,FALSE)</formula>
    </cfRule>
  </conditionalFormatting>
  <conditionalFormatting sqref="AT86">
    <cfRule type="expression" dxfId="840" priority="9">
      <formula>AND($I86&lt;&gt;"",$AT86="")</formula>
    </cfRule>
  </conditionalFormatting>
  <conditionalFormatting sqref="I88">
    <cfRule type="expression" dxfId="839" priority="10">
      <formula>AND($I86&lt;&gt;"",$I88="")</formula>
    </cfRule>
  </conditionalFormatting>
  <conditionalFormatting sqref="AI88">
    <cfRule type="expression" dxfId="838" priority="11">
      <formula>AND($I86&lt;&gt;"",$AI88="")</formula>
    </cfRule>
    <cfRule type="expression" dxfId="837" priority="12">
      <formula>IF(AND($I86&lt;&gt;"",AI88&lt;&gt;"",$V78&lt;=$AI88),TRUE,FALSE)</formula>
    </cfRule>
  </conditionalFormatting>
  <conditionalFormatting sqref="AT81">
    <cfRule type="expression" dxfId="836" priority="5">
      <formula>AND($I81&lt;&gt;"",$AT81="")</formula>
    </cfRule>
  </conditionalFormatting>
  <conditionalFormatting sqref="I83">
    <cfRule type="expression" dxfId="835" priority="6">
      <formula>AND($I81&lt;&gt;"",$I83="")</formula>
    </cfRule>
  </conditionalFormatting>
  <conditionalFormatting sqref="AI83">
    <cfRule type="expression" dxfId="834" priority="7">
      <formula>AND($I81&lt;&gt;"",$AI83="")</formula>
    </cfRule>
    <cfRule type="expression" dxfId="833" priority="8">
      <formula>IF(AND($I81&lt;&gt;"",AI83&lt;&gt;"",$V78&lt;=$AI83),TRUE,FALSE)</formula>
    </cfRule>
  </conditionalFormatting>
  <conditionalFormatting sqref="AT71">
    <cfRule type="expression" dxfId="832" priority="1">
      <formula>AND($I71&lt;&gt;"",$AT71="")</formula>
    </cfRule>
  </conditionalFormatting>
  <conditionalFormatting sqref="I73">
    <cfRule type="expression" dxfId="831" priority="2">
      <formula>AND($I71&lt;&gt;"",$I73="")</formula>
    </cfRule>
  </conditionalFormatting>
  <conditionalFormatting sqref="AI73">
    <cfRule type="expression" dxfId="830" priority="3">
      <formula>AND($I71&lt;&gt;"",$AI73="")</formula>
    </cfRule>
    <cfRule type="expression" dxfId="829" priority="4">
      <formula>IF(AND($I71&lt;&gt;"",AI73&lt;&gt;"",$V63&lt;=$AI73),TRUE,FALSE)</formula>
    </cfRule>
  </conditionalFormatting>
  <conditionalFormatting sqref="V68">
    <cfRule type="expression" dxfId="828" priority="37">
      <formula>AND($I66&lt;&gt;"",$V68="")</formula>
    </cfRule>
    <cfRule type="expression" dxfId="827" priority="38">
      <formula>IF(AND(#REF!&lt;&gt;"",#REF!&lt;&gt;"",$V68&lt;=#REF!),TRUE,FALSE)</formula>
    </cfRule>
  </conditionalFormatting>
  <conditionalFormatting sqref="V78 V83 V73">
    <cfRule type="expression" dxfId="826" priority="39">
      <formula>AND($I71&lt;&gt;"",$V73="")</formula>
    </cfRule>
    <cfRule type="expression" dxfId="825" priority="40">
      <formula>IF(AND(#REF!&lt;&gt;"",#REF!&lt;&gt;"",$V73&lt;=#REF!),TRUE,FALSE)</formula>
    </cfRule>
  </conditionalFormatting>
  <conditionalFormatting sqref="V103">
    <cfRule type="expression" dxfId="824" priority="41">
      <formula>AND($I101&lt;&gt;"",$V103="")</formula>
    </cfRule>
    <cfRule type="expression" dxfId="823" priority="42">
      <formula>IF(AND(#REF!&lt;&gt;"",#REF!&lt;&gt;"",$V103&lt;=#REF!),TRUE,FALSE)</formula>
    </cfRule>
  </conditionalFormatting>
  <conditionalFormatting sqref="V98">
    <cfRule type="expression" dxfId="822" priority="43">
      <formula>AND($I96&lt;&gt;"",$V98="")</formula>
    </cfRule>
    <cfRule type="expression" dxfId="821" priority="44">
      <formula>IF(AND(#REF!&lt;&gt;"",#REF!&lt;&gt;"",$V98&lt;=#REF!),TRUE,FALSE)</formula>
    </cfRule>
  </conditionalFormatting>
  <conditionalFormatting sqref="V93">
    <cfRule type="expression" dxfId="820" priority="45">
      <formula>AND($I91&lt;&gt;"",$V93="")</formula>
    </cfRule>
    <cfRule type="expression" dxfId="819" priority="46">
      <formula>IF(AND(#REF!&lt;&gt;"",#REF!&lt;&gt;"",$V93&lt;=#REF!),TRUE,FALSE)</formula>
    </cfRule>
  </conditionalFormatting>
  <conditionalFormatting sqref="V88">
    <cfRule type="expression" dxfId="818" priority="47">
      <formula>AND($I86&lt;&gt;"",$V88="")</formula>
    </cfRule>
    <cfRule type="expression" dxfId="817"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DD35EEDD-C275-41B3-97BD-79CF404FCB27}">
            <xm:f>IF(AND($I31&lt;&gt;"",AI33&lt;&gt;"",マスタ!$F$6&lt;=$AI33),TRUE,FALSE)</xm:f>
            <x14:dxf>
              <fill>
                <patternFill>
                  <bgColor rgb="FFFF6600"/>
                </patternFill>
              </fill>
            </x14:dxf>
          </x14:cfRule>
          <xm:sqref>AI33:AQ34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BJ1" sqref="BJ1"/>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88</v>
      </c>
      <c r="AO1" s="34"/>
      <c r="AP1" s="560"/>
      <c r="AQ1" s="560"/>
      <c r="AR1" s="560"/>
      <c r="AS1" s="560"/>
      <c r="BC1" s="561" t="s">
        <v>250</v>
      </c>
      <c r="BD1" s="561"/>
      <c r="BE1" s="561"/>
    </row>
    <row r="2" spans="1:111" ht="21" customHeight="1" x14ac:dyDescent="0.15">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562" t="s">
        <v>90</v>
      </c>
      <c r="AQ2" s="563"/>
      <c r="AR2" s="563"/>
      <c r="AS2" s="563"/>
      <c r="AT2" s="563"/>
      <c r="AU2" s="563"/>
      <c r="AV2" s="563"/>
      <c r="AW2" s="563"/>
      <c r="AX2" s="563"/>
      <c r="AY2" s="563"/>
      <c r="AZ2" s="563"/>
      <c r="BA2" s="563"/>
      <c r="BB2" s="563"/>
      <c r="BC2" s="563"/>
      <c r="BD2" s="563"/>
      <c r="BE2" s="563"/>
      <c r="BF2" s="564"/>
      <c r="BG2" s="568" t="s">
        <v>91</v>
      </c>
      <c r="BH2" s="568"/>
      <c r="BI2" s="568"/>
      <c r="BJ2" s="568"/>
    </row>
    <row r="3" spans="1:111" ht="12.75" customHeight="1" x14ac:dyDescent="0.15">
      <c r="AP3" s="565"/>
      <c r="AQ3" s="566"/>
      <c r="AR3" s="566"/>
      <c r="AS3" s="566"/>
      <c r="AT3" s="566"/>
      <c r="AU3" s="566"/>
      <c r="AV3" s="566"/>
      <c r="AW3" s="566"/>
      <c r="AX3" s="566"/>
      <c r="AY3" s="566"/>
      <c r="AZ3" s="566"/>
      <c r="BA3" s="566"/>
      <c r="BB3" s="566"/>
      <c r="BC3" s="566"/>
      <c r="BD3" s="566"/>
      <c r="BE3" s="566"/>
      <c r="BF3" s="567"/>
      <c r="BG3" s="568"/>
      <c r="BH3" s="568"/>
      <c r="BI3" s="568"/>
      <c r="BJ3" s="568"/>
    </row>
    <row r="4" spans="1:111" x14ac:dyDescent="0.15">
      <c r="AP4" s="36" t="s">
        <v>92</v>
      </c>
      <c r="BG4" s="568"/>
      <c r="BH4" s="568"/>
      <c r="BI4" s="568"/>
      <c r="BJ4" s="568"/>
    </row>
    <row r="5" spans="1:111" ht="20.25" customHeight="1" thickBot="1" x14ac:dyDescent="0.25">
      <c r="A5" s="38" t="s">
        <v>93</v>
      </c>
    </row>
    <row r="6" spans="1:111" ht="14.25" customHeight="1" x14ac:dyDescent="0.15">
      <c r="A6" s="569" t="s">
        <v>94</v>
      </c>
      <c r="B6" s="570"/>
      <c r="C6" s="570"/>
      <c r="D6" s="570"/>
      <c r="E6" s="574" t="str">
        <f>IF(①職員名簿!$C$5="","",①職員名簿!$C$5)</f>
        <v/>
      </c>
      <c r="F6" s="574"/>
      <c r="G6" s="574"/>
      <c r="H6" s="574"/>
      <c r="I6" s="574"/>
      <c r="J6" s="574"/>
      <c r="K6" s="574"/>
      <c r="L6" s="574"/>
      <c r="M6" s="574"/>
      <c r="N6" s="574"/>
      <c r="O6" s="574"/>
      <c r="P6" s="574"/>
      <c r="Q6" s="574"/>
      <c r="R6" s="574"/>
      <c r="S6" s="574"/>
      <c r="T6" s="574"/>
      <c r="U6" s="574"/>
      <c r="V6" s="574"/>
      <c r="W6" s="574"/>
      <c r="X6" s="574"/>
      <c r="Y6" s="574"/>
      <c r="Z6" s="574"/>
      <c r="AA6" s="574"/>
      <c r="AB6" s="574"/>
      <c r="AC6" s="577" t="s">
        <v>95</v>
      </c>
      <c r="AD6" s="578"/>
      <c r="AE6" s="578"/>
      <c r="AF6" s="579"/>
      <c r="AG6" s="583"/>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5"/>
      <c r="CV6" s="536" t="s">
        <v>13</v>
      </c>
      <c r="CW6" s="537"/>
      <c r="CX6" s="538"/>
      <c r="CY6" s="542" t="s">
        <v>96</v>
      </c>
      <c r="CZ6" s="543"/>
      <c r="DA6" s="543"/>
      <c r="DB6" s="544"/>
    </row>
    <row r="7" spans="1:111" ht="33" customHeight="1" x14ac:dyDescent="0.15">
      <c r="A7" s="571"/>
      <c r="B7" s="522"/>
      <c r="C7" s="522"/>
      <c r="D7" s="522"/>
      <c r="E7" s="575"/>
      <c r="F7" s="575"/>
      <c r="G7" s="575"/>
      <c r="H7" s="575"/>
      <c r="I7" s="575"/>
      <c r="J7" s="575"/>
      <c r="K7" s="575"/>
      <c r="L7" s="575"/>
      <c r="M7" s="575"/>
      <c r="N7" s="575"/>
      <c r="O7" s="575"/>
      <c r="P7" s="575"/>
      <c r="Q7" s="575"/>
      <c r="R7" s="575"/>
      <c r="S7" s="575"/>
      <c r="T7" s="575"/>
      <c r="U7" s="575"/>
      <c r="V7" s="575"/>
      <c r="W7" s="575"/>
      <c r="X7" s="575"/>
      <c r="Y7" s="575"/>
      <c r="Z7" s="575"/>
      <c r="AA7" s="575"/>
      <c r="AB7" s="575"/>
      <c r="AC7" s="580"/>
      <c r="AD7" s="581"/>
      <c r="AE7" s="581"/>
      <c r="AF7" s="582"/>
      <c r="AG7" s="545"/>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7"/>
      <c r="CV7" s="539"/>
      <c r="CW7" s="540"/>
      <c r="CX7" s="541"/>
      <c r="CY7" s="548"/>
      <c r="CZ7" s="549"/>
      <c r="DA7" s="549"/>
      <c r="DB7" s="550"/>
    </row>
    <row r="8" spans="1:111" ht="26.25" customHeight="1" thickBot="1" x14ac:dyDescent="0.2">
      <c r="A8" s="572"/>
      <c r="B8" s="573"/>
      <c r="C8" s="573"/>
      <c r="D8" s="573"/>
      <c r="E8" s="576"/>
      <c r="F8" s="576"/>
      <c r="G8" s="576"/>
      <c r="H8" s="576"/>
      <c r="I8" s="576"/>
      <c r="J8" s="576"/>
      <c r="K8" s="576"/>
      <c r="L8" s="576"/>
      <c r="M8" s="576"/>
      <c r="N8" s="576"/>
      <c r="O8" s="576"/>
      <c r="P8" s="576"/>
      <c r="Q8" s="576"/>
      <c r="R8" s="576"/>
      <c r="S8" s="576"/>
      <c r="T8" s="576"/>
      <c r="U8" s="576"/>
      <c r="V8" s="576"/>
      <c r="W8" s="576"/>
      <c r="X8" s="576"/>
      <c r="Y8" s="576"/>
      <c r="Z8" s="576"/>
      <c r="AA8" s="576"/>
      <c r="AB8" s="576"/>
      <c r="AC8" s="551" t="s">
        <v>14</v>
      </c>
      <c r="AD8" s="552"/>
      <c r="AE8" s="552"/>
      <c r="AF8" s="552"/>
      <c r="AG8" s="552"/>
      <c r="AH8" s="553"/>
      <c r="AI8" s="554" t="s">
        <v>9</v>
      </c>
      <c r="AJ8" s="555"/>
      <c r="AK8" s="556"/>
      <c r="AL8" s="556"/>
      <c r="AM8" s="556"/>
      <c r="AN8" s="556"/>
      <c r="AO8" s="557"/>
      <c r="AP8" s="558"/>
      <c r="AQ8" s="558"/>
      <c r="AR8" s="558"/>
      <c r="AS8" s="558"/>
      <c r="AT8" s="558"/>
      <c r="AU8" s="552" t="s">
        <v>97</v>
      </c>
      <c r="AV8" s="552"/>
      <c r="AW8" s="559"/>
      <c r="AX8" s="559"/>
      <c r="AY8" s="559"/>
      <c r="AZ8" s="559"/>
      <c r="BA8" s="552" t="s">
        <v>98</v>
      </c>
      <c r="BB8" s="552"/>
      <c r="BC8" s="559"/>
      <c r="BD8" s="559"/>
      <c r="BE8" s="559"/>
      <c r="BF8" s="559"/>
      <c r="BG8" s="552" t="s">
        <v>99</v>
      </c>
      <c r="BH8" s="552"/>
      <c r="BI8" s="39"/>
      <c r="BJ8" s="40"/>
      <c r="BM8" s="41"/>
      <c r="BQ8" s="522" t="s">
        <v>15</v>
      </c>
      <c r="BR8" s="522"/>
      <c r="BS8" s="522"/>
      <c r="BT8" s="522"/>
      <c r="BU8" s="523"/>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V8" s="525"/>
      <c r="CW8" s="526"/>
      <c r="CX8" s="526"/>
      <c r="CY8" s="526"/>
      <c r="CZ8" s="526"/>
      <c r="DA8" s="526"/>
      <c r="DB8" s="526"/>
      <c r="DC8" s="526"/>
      <c r="DD8" s="526"/>
      <c r="DE8" s="526"/>
      <c r="DF8" s="526"/>
      <c r="DG8" s="527"/>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28" t="s">
        <v>100</v>
      </c>
      <c r="B10" s="528"/>
      <c r="C10" s="522" t="s">
        <v>101</v>
      </c>
      <c r="D10" s="522"/>
      <c r="E10" s="522"/>
      <c r="F10" s="522"/>
      <c r="G10" s="522"/>
      <c r="H10" s="522"/>
      <c r="I10" s="522"/>
      <c r="J10" s="522"/>
      <c r="K10" s="522"/>
      <c r="L10" s="522"/>
      <c r="M10" s="522"/>
      <c r="N10" s="522"/>
      <c r="O10" s="522"/>
      <c r="P10" s="522"/>
      <c r="Q10" s="522"/>
      <c r="R10" s="522"/>
      <c r="S10" s="522" t="s">
        <v>102</v>
      </c>
      <c r="T10" s="529"/>
      <c r="U10" s="529"/>
      <c r="V10" s="529"/>
      <c r="W10" s="529"/>
      <c r="X10" s="529"/>
      <c r="Y10" s="529"/>
      <c r="Z10" s="529"/>
      <c r="AA10" s="529"/>
      <c r="AB10" s="529"/>
      <c r="AC10" s="529"/>
      <c r="AD10" s="529"/>
      <c r="AE10" s="43"/>
      <c r="AF10" s="43"/>
      <c r="AG10" s="530" t="s">
        <v>103</v>
      </c>
      <c r="AH10" s="531"/>
      <c r="AI10" s="522" t="s">
        <v>104</v>
      </c>
      <c r="AJ10" s="522"/>
      <c r="AK10" s="522"/>
      <c r="AL10" s="522"/>
      <c r="AM10" s="522"/>
      <c r="AN10" s="522"/>
      <c r="AO10" s="522"/>
      <c r="AP10" s="522"/>
      <c r="AQ10" s="522"/>
      <c r="AR10" s="522"/>
      <c r="AS10" s="522"/>
      <c r="AT10" s="522"/>
      <c r="AU10" s="522"/>
      <c r="AV10" s="522"/>
      <c r="AW10" s="522"/>
      <c r="AX10" s="522"/>
      <c r="AY10" s="522" t="s">
        <v>105</v>
      </c>
      <c r="AZ10" s="529"/>
      <c r="BA10" s="529"/>
      <c r="BB10" s="529"/>
      <c r="BC10" s="529"/>
      <c r="BD10" s="529"/>
      <c r="BE10" s="529"/>
      <c r="BF10" s="529"/>
      <c r="BG10" s="529"/>
      <c r="BH10" s="529"/>
      <c r="BI10" s="529"/>
      <c r="BJ10" s="529"/>
    </row>
    <row r="11" spans="1:111" ht="15" customHeight="1" x14ac:dyDescent="0.15">
      <c r="A11" s="528"/>
      <c r="B11" s="528"/>
      <c r="C11" s="522"/>
      <c r="D11" s="522"/>
      <c r="E11" s="522"/>
      <c r="F11" s="522"/>
      <c r="G11" s="522"/>
      <c r="H11" s="522"/>
      <c r="I11" s="522"/>
      <c r="J11" s="522"/>
      <c r="K11" s="522"/>
      <c r="L11" s="522"/>
      <c r="M11" s="522"/>
      <c r="N11" s="522"/>
      <c r="O11" s="522"/>
      <c r="P11" s="522"/>
      <c r="Q11" s="522"/>
      <c r="R11" s="522"/>
      <c r="S11" s="529"/>
      <c r="T11" s="529"/>
      <c r="U11" s="529"/>
      <c r="V11" s="529"/>
      <c r="W11" s="529"/>
      <c r="X11" s="529"/>
      <c r="Y11" s="529"/>
      <c r="Z11" s="529"/>
      <c r="AA11" s="529"/>
      <c r="AB11" s="529"/>
      <c r="AC11" s="529"/>
      <c r="AD11" s="529"/>
      <c r="AE11" s="43"/>
      <c r="AF11" s="43"/>
      <c r="AG11" s="532"/>
      <c r="AH11" s="533"/>
      <c r="AI11" s="522"/>
      <c r="AJ11" s="522"/>
      <c r="AK11" s="522"/>
      <c r="AL11" s="522"/>
      <c r="AM11" s="522"/>
      <c r="AN11" s="522"/>
      <c r="AO11" s="522"/>
      <c r="AP11" s="522"/>
      <c r="AQ11" s="522"/>
      <c r="AR11" s="522"/>
      <c r="AS11" s="522"/>
      <c r="AT11" s="522"/>
      <c r="AU11" s="522"/>
      <c r="AV11" s="522"/>
      <c r="AW11" s="522"/>
      <c r="AX11" s="522"/>
      <c r="AY11" s="529"/>
      <c r="AZ11" s="529"/>
      <c r="BA11" s="529"/>
      <c r="BB11" s="529"/>
      <c r="BC11" s="529"/>
      <c r="BD11" s="529"/>
      <c r="BE11" s="529"/>
      <c r="BF11" s="529"/>
      <c r="BG11" s="529"/>
      <c r="BH11" s="529"/>
      <c r="BI11" s="529"/>
      <c r="BJ11" s="529"/>
    </row>
    <row r="12" spans="1:111" ht="15.75" customHeight="1" x14ac:dyDescent="0.15">
      <c r="A12" s="528"/>
      <c r="B12" s="528"/>
      <c r="C12" s="521"/>
      <c r="D12" s="521"/>
      <c r="E12" s="521"/>
      <c r="F12" s="521"/>
      <c r="G12" s="521"/>
      <c r="H12" s="521"/>
      <c r="I12" s="521"/>
      <c r="J12" s="521"/>
      <c r="K12" s="521"/>
      <c r="L12" s="521"/>
      <c r="M12" s="521"/>
      <c r="N12" s="521"/>
      <c r="O12" s="521"/>
      <c r="P12" s="521"/>
      <c r="Q12" s="521"/>
      <c r="R12" s="521"/>
      <c r="S12" s="514" t="s">
        <v>106</v>
      </c>
      <c r="T12" s="515"/>
      <c r="U12" s="516"/>
      <c r="V12" s="517"/>
      <c r="W12" s="511"/>
      <c r="X12" s="519" t="s">
        <v>97</v>
      </c>
      <c r="Y12" s="511"/>
      <c r="Z12" s="511"/>
      <c r="AA12" s="519" t="s">
        <v>98</v>
      </c>
      <c r="AB12" s="511"/>
      <c r="AC12" s="511"/>
      <c r="AD12" s="506" t="s">
        <v>99</v>
      </c>
      <c r="AE12" s="44"/>
      <c r="AF12" s="44"/>
      <c r="AG12" s="532"/>
      <c r="AH12" s="533"/>
      <c r="AI12" s="513"/>
      <c r="AJ12" s="513"/>
      <c r="AK12" s="513"/>
      <c r="AL12" s="513"/>
      <c r="AM12" s="513"/>
      <c r="AN12" s="513"/>
      <c r="AO12" s="513"/>
      <c r="AP12" s="513"/>
      <c r="AQ12" s="513"/>
      <c r="AR12" s="513"/>
      <c r="AS12" s="513"/>
      <c r="AT12" s="513"/>
      <c r="AU12" s="513"/>
      <c r="AV12" s="513"/>
      <c r="AW12" s="513"/>
      <c r="AX12" s="513"/>
      <c r="AY12" s="514" t="s">
        <v>106</v>
      </c>
      <c r="AZ12" s="515"/>
      <c r="BA12" s="516"/>
      <c r="BB12" s="517"/>
      <c r="BC12" s="511"/>
      <c r="BD12" s="519" t="s">
        <v>97</v>
      </c>
      <c r="BE12" s="511"/>
      <c r="BF12" s="511"/>
      <c r="BG12" s="519" t="s">
        <v>98</v>
      </c>
      <c r="BH12" s="511"/>
      <c r="BI12" s="511"/>
      <c r="BJ12" s="506" t="s">
        <v>99</v>
      </c>
    </row>
    <row r="13" spans="1:111" ht="15.75" customHeight="1" x14ac:dyDescent="0.15">
      <c r="A13" s="528"/>
      <c r="B13" s="528"/>
      <c r="C13" s="521"/>
      <c r="D13" s="521"/>
      <c r="E13" s="521"/>
      <c r="F13" s="521"/>
      <c r="G13" s="521"/>
      <c r="H13" s="521"/>
      <c r="I13" s="521"/>
      <c r="J13" s="521"/>
      <c r="K13" s="521"/>
      <c r="L13" s="521"/>
      <c r="M13" s="521"/>
      <c r="N13" s="521"/>
      <c r="O13" s="521"/>
      <c r="P13" s="521"/>
      <c r="Q13" s="521"/>
      <c r="R13" s="521"/>
      <c r="S13" s="508"/>
      <c r="T13" s="509"/>
      <c r="U13" s="510"/>
      <c r="V13" s="518"/>
      <c r="W13" s="512"/>
      <c r="X13" s="520"/>
      <c r="Y13" s="512"/>
      <c r="Z13" s="512"/>
      <c r="AA13" s="520"/>
      <c r="AB13" s="512"/>
      <c r="AC13" s="512"/>
      <c r="AD13" s="507"/>
      <c r="AE13" s="44"/>
      <c r="AF13" s="44"/>
      <c r="AG13" s="532"/>
      <c r="AH13" s="533"/>
      <c r="AI13" s="513"/>
      <c r="AJ13" s="513"/>
      <c r="AK13" s="513"/>
      <c r="AL13" s="513"/>
      <c r="AM13" s="513"/>
      <c r="AN13" s="513"/>
      <c r="AO13" s="513"/>
      <c r="AP13" s="513"/>
      <c r="AQ13" s="513"/>
      <c r="AR13" s="513"/>
      <c r="AS13" s="513"/>
      <c r="AT13" s="513"/>
      <c r="AU13" s="513"/>
      <c r="AV13" s="513"/>
      <c r="AW13" s="513"/>
      <c r="AX13" s="513"/>
      <c r="AY13" s="508"/>
      <c r="AZ13" s="509"/>
      <c r="BA13" s="510"/>
      <c r="BB13" s="518"/>
      <c r="BC13" s="512"/>
      <c r="BD13" s="520"/>
      <c r="BE13" s="512"/>
      <c r="BF13" s="512"/>
      <c r="BG13" s="520"/>
      <c r="BH13" s="512"/>
      <c r="BI13" s="512"/>
      <c r="BJ13" s="507"/>
    </row>
    <row r="14" spans="1:111" ht="15.75" customHeight="1" x14ac:dyDescent="0.15">
      <c r="A14" s="528"/>
      <c r="B14" s="528"/>
      <c r="C14" s="521"/>
      <c r="D14" s="521"/>
      <c r="E14" s="521"/>
      <c r="F14" s="521"/>
      <c r="G14" s="521"/>
      <c r="H14" s="521"/>
      <c r="I14" s="521"/>
      <c r="J14" s="521"/>
      <c r="K14" s="521"/>
      <c r="L14" s="521"/>
      <c r="M14" s="521"/>
      <c r="N14" s="521"/>
      <c r="O14" s="521"/>
      <c r="P14" s="521"/>
      <c r="Q14" s="521"/>
      <c r="R14" s="521"/>
      <c r="S14" s="514" t="s">
        <v>106</v>
      </c>
      <c r="T14" s="515"/>
      <c r="U14" s="516"/>
      <c r="V14" s="517"/>
      <c r="W14" s="511"/>
      <c r="X14" s="519" t="s">
        <v>97</v>
      </c>
      <c r="Y14" s="511"/>
      <c r="Z14" s="511"/>
      <c r="AA14" s="519" t="s">
        <v>98</v>
      </c>
      <c r="AB14" s="511"/>
      <c r="AC14" s="511"/>
      <c r="AD14" s="506" t="s">
        <v>99</v>
      </c>
      <c r="AE14" s="44"/>
      <c r="AF14" s="44"/>
      <c r="AG14" s="532"/>
      <c r="AH14" s="533"/>
      <c r="AI14" s="513"/>
      <c r="AJ14" s="513"/>
      <c r="AK14" s="513"/>
      <c r="AL14" s="513"/>
      <c r="AM14" s="513"/>
      <c r="AN14" s="513"/>
      <c r="AO14" s="513"/>
      <c r="AP14" s="513"/>
      <c r="AQ14" s="513"/>
      <c r="AR14" s="513"/>
      <c r="AS14" s="513"/>
      <c r="AT14" s="513"/>
      <c r="AU14" s="513"/>
      <c r="AV14" s="513"/>
      <c r="AW14" s="513"/>
      <c r="AX14" s="513"/>
      <c r="AY14" s="514" t="s">
        <v>106</v>
      </c>
      <c r="AZ14" s="515"/>
      <c r="BA14" s="516"/>
      <c r="BB14" s="517"/>
      <c r="BC14" s="511"/>
      <c r="BD14" s="519" t="s">
        <v>97</v>
      </c>
      <c r="BE14" s="511"/>
      <c r="BF14" s="511"/>
      <c r="BG14" s="519" t="s">
        <v>98</v>
      </c>
      <c r="BH14" s="511"/>
      <c r="BI14" s="511"/>
      <c r="BJ14" s="506" t="s">
        <v>99</v>
      </c>
    </row>
    <row r="15" spans="1:111" ht="15.75" customHeight="1" x14ac:dyDescent="0.15">
      <c r="A15" s="528"/>
      <c r="B15" s="528"/>
      <c r="C15" s="521"/>
      <c r="D15" s="521"/>
      <c r="E15" s="521"/>
      <c r="F15" s="521"/>
      <c r="G15" s="521"/>
      <c r="H15" s="521"/>
      <c r="I15" s="521"/>
      <c r="J15" s="521"/>
      <c r="K15" s="521"/>
      <c r="L15" s="521"/>
      <c r="M15" s="521"/>
      <c r="N15" s="521"/>
      <c r="O15" s="521"/>
      <c r="P15" s="521"/>
      <c r="Q15" s="521"/>
      <c r="R15" s="521"/>
      <c r="S15" s="508"/>
      <c r="T15" s="509"/>
      <c r="U15" s="510"/>
      <c r="V15" s="518"/>
      <c r="W15" s="512"/>
      <c r="X15" s="520"/>
      <c r="Y15" s="512"/>
      <c r="Z15" s="512"/>
      <c r="AA15" s="520"/>
      <c r="AB15" s="512"/>
      <c r="AC15" s="512"/>
      <c r="AD15" s="507"/>
      <c r="AE15" s="44"/>
      <c r="AF15" s="44"/>
      <c r="AG15" s="532"/>
      <c r="AH15" s="533"/>
      <c r="AI15" s="513"/>
      <c r="AJ15" s="513"/>
      <c r="AK15" s="513"/>
      <c r="AL15" s="513"/>
      <c r="AM15" s="513"/>
      <c r="AN15" s="513"/>
      <c r="AO15" s="513"/>
      <c r="AP15" s="513"/>
      <c r="AQ15" s="513"/>
      <c r="AR15" s="513"/>
      <c r="AS15" s="513"/>
      <c r="AT15" s="513"/>
      <c r="AU15" s="513"/>
      <c r="AV15" s="513"/>
      <c r="AW15" s="513"/>
      <c r="AX15" s="513"/>
      <c r="AY15" s="508"/>
      <c r="AZ15" s="509"/>
      <c r="BA15" s="510"/>
      <c r="BB15" s="518"/>
      <c r="BC15" s="512"/>
      <c r="BD15" s="520"/>
      <c r="BE15" s="512"/>
      <c r="BF15" s="512"/>
      <c r="BG15" s="520"/>
      <c r="BH15" s="512"/>
      <c r="BI15" s="512"/>
      <c r="BJ15" s="507"/>
    </row>
    <row r="16" spans="1:111" ht="15.75" customHeight="1" x14ac:dyDescent="0.15">
      <c r="A16" s="528"/>
      <c r="B16" s="528"/>
      <c r="C16" s="521"/>
      <c r="D16" s="521"/>
      <c r="E16" s="521"/>
      <c r="F16" s="521"/>
      <c r="G16" s="521"/>
      <c r="H16" s="521"/>
      <c r="I16" s="521"/>
      <c r="J16" s="521"/>
      <c r="K16" s="521"/>
      <c r="L16" s="521"/>
      <c r="M16" s="521"/>
      <c r="N16" s="521"/>
      <c r="O16" s="521"/>
      <c r="P16" s="521"/>
      <c r="Q16" s="521"/>
      <c r="R16" s="521"/>
      <c r="S16" s="514" t="s">
        <v>106</v>
      </c>
      <c r="T16" s="515"/>
      <c r="U16" s="516"/>
      <c r="V16" s="517"/>
      <c r="W16" s="511"/>
      <c r="X16" s="519" t="s">
        <v>97</v>
      </c>
      <c r="Y16" s="511"/>
      <c r="Z16" s="511"/>
      <c r="AA16" s="519" t="s">
        <v>98</v>
      </c>
      <c r="AB16" s="511"/>
      <c r="AC16" s="511"/>
      <c r="AD16" s="506" t="s">
        <v>99</v>
      </c>
      <c r="AE16" s="44"/>
      <c r="AF16" s="44"/>
      <c r="AG16" s="532"/>
      <c r="AH16" s="533"/>
      <c r="AI16" s="513"/>
      <c r="AJ16" s="513"/>
      <c r="AK16" s="513"/>
      <c r="AL16" s="513"/>
      <c r="AM16" s="513"/>
      <c r="AN16" s="513"/>
      <c r="AO16" s="513"/>
      <c r="AP16" s="513"/>
      <c r="AQ16" s="513"/>
      <c r="AR16" s="513"/>
      <c r="AS16" s="513"/>
      <c r="AT16" s="513"/>
      <c r="AU16" s="513"/>
      <c r="AV16" s="513"/>
      <c r="AW16" s="513"/>
      <c r="AX16" s="513"/>
      <c r="AY16" s="514" t="s">
        <v>106</v>
      </c>
      <c r="AZ16" s="515"/>
      <c r="BA16" s="516"/>
      <c r="BB16" s="517"/>
      <c r="BC16" s="511"/>
      <c r="BD16" s="519" t="s">
        <v>97</v>
      </c>
      <c r="BE16" s="511"/>
      <c r="BF16" s="511"/>
      <c r="BG16" s="519" t="s">
        <v>98</v>
      </c>
      <c r="BH16" s="511"/>
      <c r="BI16" s="511"/>
      <c r="BJ16" s="506" t="s">
        <v>99</v>
      </c>
    </row>
    <row r="17" spans="1:66" ht="15.75" customHeight="1" x14ac:dyDescent="0.15">
      <c r="A17" s="528"/>
      <c r="B17" s="528"/>
      <c r="C17" s="521"/>
      <c r="D17" s="521"/>
      <c r="E17" s="521"/>
      <c r="F17" s="521"/>
      <c r="G17" s="521"/>
      <c r="H17" s="521"/>
      <c r="I17" s="521"/>
      <c r="J17" s="521"/>
      <c r="K17" s="521"/>
      <c r="L17" s="521"/>
      <c r="M17" s="521"/>
      <c r="N17" s="521"/>
      <c r="O17" s="521"/>
      <c r="P17" s="521"/>
      <c r="Q17" s="521"/>
      <c r="R17" s="521"/>
      <c r="S17" s="508"/>
      <c r="T17" s="509"/>
      <c r="U17" s="510"/>
      <c r="V17" s="518"/>
      <c r="W17" s="512"/>
      <c r="X17" s="520"/>
      <c r="Y17" s="512"/>
      <c r="Z17" s="512"/>
      <c r="AA17" s="520"/>
      <c r="AB17" s="512"/>
      <c r="AC17" s="512"/>
      <c r="AD17" s="507"/>
      <c r="AE17" s="44"/>
      <c r="AF17" s="44"/>
      <c r="AG17" s="532"/>
      <c r="AH17" s="533"/>
      <c r="AI17" s="513"/>
      <c r="AJ17" s="513"/>
      <c r="AK17" s="513"/>
      <c r="AL17" s="513"/>
      <c r="AM17" s="513"/>
      <c r="AN17" s="513"/>
      <c r="AO17" s="513"/>
      <c r="AP17" s="513"/>
      <c r="AQ17" s="513"/>
      <c r="AR17" s="513"/>
      <c r="AS17" s="513"/>
      <c r="AT17" s="513"/>
      <c r="AU17" s="513"/>
      <c r="AV17" s="513"/>
      <c r="AW17" s="513"/>
      <c r="AX17" s="513"/>
      <c r="AY17" s="508"/>
      <c r="AZ17" s="509"/>
      <c r="BA17" s="510"/>
      <c r="BB17" s="518"/>
      <c r="BC17" s="512"/>
      <c r="BD17" s="520"/>
      <c r="BE17" s="512"/>
      <c r="BF17" s="512"/>
      <c r="BG17" s="520"/>
      <c r="BH17" s="512"/>
      <c r="BI17" s="512"/>
      <c r="BJ17" s="507"/>
    </row>
    <row r="18" spans="1:66" ht="15.75" customHeight="1" x14ac:dyDescent="0.15">
      <c r="A18" s="528"/>
      <c r="B18" s="528"/>
      <c r="C18" s="521"/>
      <c r="D18" s="521"/>
      <c r="E18" s="521"/>
      <c r="F18" s="521"/>
      <c r="G18" s="521"/>
      <c r="H18" s="521"/>
      <c r="I18" s="521"/>
      <c r="J18" s="521"/>
      <c r="K18" s="521"/>
      <c r="L18" s="521"/>
      <c r="M18" s="521"/>
      <c r="N18" s="521"/>
      <c r="O18" s="521"/>
      <c r="P18" s="521"/>
      <c r="Q18" s="521"/>
      <c r="R18" s="521"/>
      <c r="S18" s="514" t="s">
        <v>106</v>
      </c>
      <c r="T18" s="515"/>
      <c r="U18" s="516"/>
      <c r="V18" s="517"/>
      <c r="W18" s="511"/>
      <c r="X18" s="519" t="s">
        <v>97</v>
      </c>
      <c r="Y18" s="511"/>
      <c r="Z18" s="511"/>
      <c r="AA18" s="519" t="s">
        <v>98</v>
      </c>
      <c r="AB18" s="511"/>
      <c r="AC18" s="511"/>
      <c r="AD18" s="506" t="s">
        <v>99</v>
      </c>
      <c r="AE18" s="44"/>
      <c r="AF18" s="44"/>
      <c r="AG18" s="532"/>
      <c r="AH18" s="533"/>
      <c r="AI18" s="513"/>
      <c r="AJ18" s="513"/>
      <c r="AK18" s="513"/>
      <c r="AL18" s="513"/>
      <c r="AM18" s="513"/>
      <c r="AN18" s="513"/>
      <c r="AO18" s="513"/>
      <c r="AP18" s="513"/>
      <c r="AQ18" s="513"/>
      <c r="AR18" s="513"/>
      <c r="AS18" s="513"/>
      <c r="AT18" s="513"/>
      <c r="AU18" s="513"/>
      <c r="AV18" s="513"/>
      <c r="AW18" s="513"/>
      <c r="AX18" s="513"/>
      <c r="AY18" s="514" t="s">
        <v>106</v>
      </c>
      <c r="AZ18" s="515"/>
      <c r="BA18" s="516"/>
      <c r="BB18" s="517"/>
      <c r="BC18" s="511"/>
      <c r="BD18" s="519" t="s">
        <v>97</v>
      </c>
      <c r="BE18" s="511"/>
      <c r="BF18" s="511"/>
      <c r="BG18" s="519" t="s">
        <v>98</v>
      </c>
      <c r="BH18" s="511"/>
      <c r="BI18" s="511"/>
      <c r="BJ18" s="506" t="s">
        <v>99</v>
      </c>
    </row>
    <row r="19" spans="1:66" ht="15.75" customHeight="1" x14ac:dyDescent="0.15">
      <c r="A19" s="528"/>
      <c r="B19" s="528"/>
      <c r="C19" s="521"/>
      <c r="D19" s="521"/>
      <c r="E19" s="521"/>
      <c r="F19" s="521"/>
      <c r="G19" s="521"/>
      <c r="H19" s="521"/>
      <c r="I19" s="521"/>
      <c r="J19" s="521"/>
      <c r="K19" s="521"/>
      <c r="L19" s="521"/>
      <c r="M19" s="521"/>
      <c r="N19" s="521"/>
      <c r="O19" s="521"/>
      <c r="P19" s="521"/>
      <c r="Q19" s="521"/>
      <c r="R19" s="521"/>
      <c r="S19" s="508"/>
      <c r="T19" s="509"/>
      <c r="U19" s="510"/>
      <c r="V19" s="518"/>
      <c r="W19" s="512"/>
      <c r="X19" s="520"/>
      <c r="Y19" s="512"/>
      <c r="Z19" s="512"/>
      <c r="AA19" s="520"/>
      <c r="AB19" s="512"/>
      <c r="AC19" s="512"/>
      <c r="AD19" s="507"/>
      <c r="AE19" s="44"/>
      <c r="AF19" s="44"/>
      <c r="AG19" s="534"/>
      <c r="AH19" s="535"/>
      <c r="AI19" s="513"/>
      <c r="AJ19" s="513"/>
      <c r="AK19" s="513"/>
      <c r="AL19" s="513"/>
      <c r="AM19" s="513"/>
      <c r="AN19" s="513"/>
      <c r="AO19" s="513"/>
      <c r="AP19" s="513"/>
      <c r="AQ19" s="513"/>
      <c r="AR19" s="513"/>
      <c r="AS19" s="513"/>
      <c r="AT19" s="513"/>
      <c r="AU19" s="513"/>
      <c r="AV19" s="513"/>
      <c r="AW19" s="513"/>
      <c r="AX19" s="513"/>
      <c r="AY19" s="508"/>
      <c r="AZ19" s="509"/>
      <c r="BA19" s="510"/>
      <c r="BB19" s="518"/>
      <c r="BC19" s="512"/>
      <c r="BD19" s="520"/>
      <c r="BE19" s="512"/>
      <c r="BF19" s="512"/>
      <c r="BG19" s="520"/>
      <c r="BH19" s="512"/>
      <c r="BI19" s="512"/>
      <c r="BJ19" s="507"/>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85" t="s">
        <v>107</v>
      </c>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row>
    <row r="21" spans="1:66" ht="20.25" customHeight="1" x14ac:dyDescent="0.2">
      <c r="A21" s="38" t="s">
        <v>108</v>
      </c>
      <c r="R21" s="48"/>
    </row>
    <row r="22" spans="1:66" s="49" customFormat="1" ht="18" customHeight="1" x14ac:dyDescent="0.4">
      <c r="A22" s="49" t="s">
        <v>109</v>
      </c>
      <c r="R22" s="50"/>
    </row>
    <row r="23" spans="1:66" s="49" customFormat="1" ht="18" customHeight="1" x14ac:dyDescent="0.4">
      <c r="A23" s="49" t="s">
        <v>110</v>
      </c>
      <c r="R23" s="50"/>
    </row>
    <row r="24" spans="1:66" s="49" customFormat="1" ht="18" customHeight="1" x14ac:dyDescent="0.4">
      <c r="A24" s="49" t="s">
        <v>208</v>
      </c>
      <c r="R24" s="50"/>
    </row>
    <row r="25" spans="1:66" s="49" customFormat="1" ht="18" customHeight="1" x14ac:dyDescent="0.4">
      <c r="A25" s="49" t="s">
        <v>209</v>
      </c>
      <c r="R25" s="50"/>
    </row>
    <row r="26" spans="1:66" s="49" customFormat="1" ht="18" customHeight="1" x14ac:dyDescent="0.4">
      <c r="A26" s="49" t="s">
        <v>111</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486" t="s">
        <v>112</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90" t="s">
        <v>113</v>
      </c>
      <c r="AD28" s="490"/>
      <c r="AE28" s="490"/>
      <c r="AF28" s="490"/>
      <c r="AG28" s="492" t="s">
        <v>114</v>
      </c>
      <c r="AH28" s="493"/>
      <c r="AI28" s="493"/>
      <c r="AJ28" s="493"/>
      <c r="AK28" s="493"/>
      <c r="AL28" s="493"/>
      <c r="AM28" s="493"/>
      <c r="AN28" s="493"/>
      <c r="AO28" s="493"/>
      <c r="AP28" s="493"/>
      <c r="AQ28" s="493"/>
      <c r="AR28" s="493"/>
      <c r="AS28" s="493"/>
      <c r="AT28" s="493"/>
      <c r="AU28" s="493"/>
      <c r="AV28" s="493"/>
      <c r="AW28" s="496">
        <f>IFERROR(QUOTIENT((AY33+AY38+AY43+AY48+AY53+AY58+AY63+AY68+AY73+AY78+AY83+AY88+AY93+AY98+AY103)*12+(BE33+BE38+BE43+BE48+BE53+BE58+BE63+BE68+BE73+BE78+BE83+BE88+BE93+BE98+BE103),12),"")</f>
        <v>0</v>
      </c>
      <c r="AX28" s="497"/>
      <c r="AY28" s="497"/>
      <c r="AZ28" s="497"/>
      <c r="BA28" s="500" t="s">
        <v>97</v>
      </c>
      <c r="BB28" s="501"/>
      <c r="BC28" s="497">
        <f>IFERROR(MOD((AY33+AY38+AY43+AY48+AY53+AY58+AY63+AY68+AY73+AY78+AY83+AY88+AY93+AY98+AY103)*12+(BE33+BE38+BE43+BE48+BE53+BE58+BE63+BE68+BE73+BE78+BE83+BE88+BE93+BE98+BE103),12),"")</f>
        <v>0</v>
      </c>
      <c r="BD28" s="497"/>
      <c r="BE28" s="497"/>
      <c r="BF28" s="497"/>
      <c r="BG28" s="493" t="s">
        <v>115</v>
      </c>
      <c r="BH28" s="504"/>
    </row>
    <row r="29" spans="1:66" ht="14.25" thickBot="1" x14ac:dyDescent="0.2">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91"/>
      <c r="AD29" s="491"/>
      <c r="AE29" s="491"/>
      <c r="AF29" s="491"/>
      <c r="AG29" s="494"/>
      <c r="AH29" s="495"/>
      <c r="AI29" s="495"/>
      <c r="AJ29" s="495"/>
      <c r="AK29" s="495"/>
      <c r="AL29" s="495"/>
      <c r="AM29" s="495"/>
      <c r="AN29" s="495"/>
      <c r="AO29" s="495"/>
      <c r="AP29" s="495"/>
      <c r="AQ29" s="495"/>
      <c r="AR29" s="495"/>
      <c r="AS29" s="495"/>
      <c r="AT29" s="495"/>
      <c r="AU29" s="495"/>
      <c r="AV29" s="495"/>
      <c r="AW29" s="498"/>
      <c r="AX29" s="499"/>
      <c r="AY29" s="499"/>
      <c r="AZ29" s="499"/>
      <c r="BA29" s="502"/>
      <c r="BB29" s="503"/>
      <c r="BC29" s="499"/>
      <c r="BD29" s="499"/>
      <c r="BE29" s="499"/>
      <c r="BF29" s="499"/>
      <c r="BG29" s="495"/>
      <c r="BH29" s="505"/>
    </row>
    <row r="30" spans="1:66" ht="9.75" customHeight="1" x14ac:dyDescent="0.15">
      <c r="C30" s="52"/>
    </row>
    <row r="31" spans="1:66" ht="13.5" customHeight="1" x14ac:dyDescent="0.15">
      <c r="A31" s="447" t="s">
        <v>116</v>
      </c>
      <c r="B31" s="448"/>
      <c r="C31" s="428" t="s">
        <v>117</v>
      </c>
      <c r="D31" s="429"/>
      <c r="E31" s="429"/>
      <c r="F31" s="429"/>
      <c r="G31" s="429"/>
      <c r="H31" s="453"/>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7"/>
      <c r="AN31" s="461" t="s">
        <v>118</v>
      </c>
      <c r="AO31" s="429"/>
      <c r="AP31" s="429"/>
      <c r="AQ31" s="429"/>
      <c r="AR31" s="429"/>
      <c r="AS31" s="453"/>
      <c r="AT31" s="456"/>
      <c r="AU31" s="456"/>
      <c r="AV31" s="456"/>
      <c r="AW31" s="456"/>
      <c r="AX31" s="456"/>
      <c r="AY31" s="456"/>
      <c r="AZ31" s="456"/>
      <c r="BA31" s="456"/>
      <c r="BB31" s="456"/>
      <c r="BC31" s="456"/>
      <c r="BD31" s="456"/>
      <c r="BE31" s="456"/>
      <c r="BF31" s="456"/>
      <c r="BG31" s="456"/>
      <c r="BH31" s="456"/>
      <c r="BI31" s="456"/>
      <c r="BJ31" s="457"/>
      <c r="BK31" s="48"/>
      <c r="BL31" s="48"/>
      <c r="BM31" s="48"/>
      <c r="BN31" s="48"/>
    </row>
    <row r="32" spans="1:66" ht="13.5" customHeight="1" x14ac:dyDescent="0.15">
      <c r="A32" s="449"/>
      <c r="B32" s="450"/>
      <c r="C32" s="431"/>
      <c r="D32" s="432"/>
      <c r="E32" s="432"/>
      <c r="F32" s="432"/>
      <c r="G32" s="432"/>
      <c r="H32" s="454"/>
      <c r="I32" s="458"/>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60"/>
      <c r="AN32" s="431"/>
      <c r="AO32" s="432"/>
      <c r="AP32" s="432"/>
      <c r="AQ32" s="432"/>
      <c r="AR32" s="432"/>
      <c r="AS32" s="454"/>
      <c r="AT32" s="459"/>
      <c r="AU32" s="459"/>
      <c r="AV32" s="459"/>
      <c r="AW32" s="459"/>
      <c r="AX32" s="459"/>
      <c r="AY32" s="459"/>
      <c r="AZ32" s="459"/>
      <c r="BA32" s="459"/>
      <c r="BB32" s="459"/>
      <c r="BC32" s="459"/>
      <c r="BD32" s="459"/>
      <c r="BE32" s="459"/>
      <c r="BF32" s="459"/>
      <c r="BG32" s="459"/>
      <c r="BH32" s="459"/>
      <c r="BI32" s="459"/>
      <c r="BJ32" s="460"/>
      <c r="BK32" s="48"/>
      <c r="BL32" s="48"/>
      <c r="BM32" s="48"/>
      <c r="BN32" s="48"/>
    </row>
    <row r="33" spans="1:85" ht="13.5" customHeight="1" x14ac:dyDescent="0.15">
      <c r="A33" s="449"/>
      <c r="B33" s="450"/>
      <c r="C33" s="461" t="s">
        <v>119</v>
      </c>
      <c r="D33" s="429"/>
      <c r="E33" s="429"/>
      <c r="F33" s="429"/>
      <c r="G33" s="429"/>
      <c r="H33" s="453"/>
      <c r="I33" s="455"/>
      <c r="J33" s="456"/>
      <c r="K33" s="456"/>
      <c r="L33" s="456"/>
      <c r="M33" s="456"/>
      <c r="N33" s="456"/>
      <c r="O33" s="457"/>
      <c r="P33" s="461" t="s">
        <v>120</v>
      </c>
      <c r="Q33" s="429"/>
      <c r="R33" s="429"/>
      <c r="S33" s="429"/>
      <c r="T33" s="429"/>
      <c r="U33" s="430"/>
      <c r="V33" s="462"/>
      <c r="W33" s="463"/>
      <c r="X33" s="463"/>
      <c r="Y33" s="463"/>
      <c r="Z33" s="463"/>
      <c r="AA33" s="463"/>
      <c r="AB33" s="463"/>
      <c r="AC33" s="463"/>
      <c r="AD33" s="464"/>
      <c r="AE33" s="468" t="s">
        <v>121</v>
      </c>
      <c r="AF33" s="469"/>
      <c r="AG33" s="469"/>
      <c r="AH33" s="470"/>
      <c r="AI33" s="474"/>
      <c r="AJ33" s="463"/>
      <c r="AK33" s="463"/>
      <c r="AL33" s="463"/>
      <c r="AM33" s="463"/>
      <c r="AN33" s="463"/>
      <c r="AO33" s="463"/>
      <c r="AP33" s="463"/>
      <c r="AQ33" s="475"/>
      <c r="AR33" s="428" t="s">
        <v>122</v>
      </c>
      <c r="AS33" s="429"/>
      <c r="AT33" s="429"/>
      <c r="AU33" s="429"/>
      <c r="AV33" s="429"/>
      <c r="AW33" s="429"/>
      <c r="AX33" s="430"/>
      <c r="AY33" s="434" t="str">
        <f>IF(CA35="","０",QUOTIENT(CA35,12))</f>
        <v>０</v>
      </c>
      <c r="AZ33" s="435"/>
      <c r="BA33" s="435"/>
      <c r="BB33" s="435"/>
      <c r="BC33" s="429" t="s">
        <v>97</v>
      </c>
      <c r="BD33" s="429"/>
      <c r="BE33" s="435" t="str">
        <f>IF(CA35="","０",MOD(CA35,12))</f>
        <v>０</v>
      </c>
      <c r="BF33" s="435"/>
      <c r="BG33" s="435"/>
      <c r="BH33" s="435"/>
      <c r="BI33" s="438" t="s">
        <v>115</v>
      </c>
      <c r="BJ33" s="439"/>
      <c r="BK33" s="48" t="s">
        <v>123</v>
      </c>
      <c r="BL33" s="48"/>
      <c r="BM33" s="48"/>
      <c r="BN33" s="48"/>
    </row>
    <row r="34" spans="1:85" ht="13.5" customHeight="1" x14ac:dyDescent="0.15">
      <c r="A34" s="451"/>
      <c r="B34" s="452"/>
      <c r="C34" s="431"/>
      <c r="D34" s="432"/>
      <c r="E34" s="432"/>
      <c r="F34" s="432"/>
      <c r="G34" s="432"/>
      <c r="H34" s="454"/>
      <c r="I34" s="458"/>
      <c r="J34" s="459"/>
      <c r="K34" s="459"/>
      <c r="L34" s="459"/>
      <c r="M34" s="459"/>
      <c r="N34" s="459"/>
      <c r="O34" s="460"/>
      <c r="P34" s="431"/>
      <c r="Q34" s="432"/>
      <c r="R34" s="432"/>
      <c r="S34" s="432"/>
      <c r="T34" s="432"/>
      <c r="U34" s="433"/>
      <c r="V34" s="465"/>
      <c r="W34" s="466"/>
      <c r="X34" s="466"/>
      <c r="Y34" s="466"/>
      <c r="Z34" s="466"/>
      <c r="AA34" s="466"/>
      <c r="AB34" s="466"/>
      <c r="AC34" s="466"/>
      <c r="AD34" s="467"/>
      <c r="AE34" s="471"/>
      <c r="AF34" s="472"/>
      <c r="AG34" s="472"/>
      <c r="AH34" s="473"/>
      <c r="AI34" s="476"/>
      <c r="AJ34" s="466"/>
      <c r="AK34" s="466"/>
      <c r="AL34" s="466"/>
      <c r="AM34" s="466"/>
      <c r="AN34" s="466"/>
      <c r="AO34" s="466"/>
      <c r="AP34" s="466"/>
      <c r="AQ34" s="477"/>
      <c r="AR34" s="431"/>
      <c r="AS34" s="432"/>
      <c r="AT34" s="432"/>
      <c r="AU34" s="432"/>
      <c r="AV34" s="432"/>
      <c r="AW34" s="432"/>
      <c r="AX34" s="433"/>
      <c r="AY34" s="436"/>
      <c r="AZ34" s="437"/>
      <c r="BA34" s="437"/>
      <c r="BB34" s="437"/>
      <c r="BC34" s="432"/>
      <c r="BD34" s="432"/>
      <c r="BE34" s="437"/>
      <c r="BF34" s="437"/>
      <c r="BG34" s="437"/>
      <c r="BH34" s="437"/>
      <c r="BI34" s="440"/>
      <c r="BJ34" s="441"/>
      <c r="BK34" s="48"/>
      <c r="BL34" s="48"/>
      <c r="BM34" s="478" t="s">
        <v>125</v>
      </c>
      <c r="BN34" s="479"/>
      <c r="BO34" s="479"/>
      <c r="BP34" s="479"/>
      <c r="BQ34" s="479"/>
      <c r="BR34" s="479"/>
      <c r="BS34" s="479"/>
      <c r="BT34" s="479"/>
      <c r="BU34" s="479"/>
      <c r="BV34" s="479"/>
      <c r="BW34" s="479"/>
      <c r="BX34" s="479"/>
      <c r="BY34" s="479"/>
      <c r="BZ34" s="479"/>
      <c r="CA34" s="479"/>
      <c r="CB34" s="479"/>
      <c r="CC34" s="479"/>
      <c r="CD34" s="479"/>
      <c r="CE34" s="479"/>
      <c r="CF34" s="479"/>
      <c r="CG34" s="480"/>
    </row>
    <row r="35" spans="1:85" ht="13.5" customHeight="1" x14ac:dyDescent="0.15">
      <c r="BK35" s="48"/>
      <c r="BL35" s="48"/>
      <c r="BM35" s="481" t="str">
        <f>IF(OR(V33="",AI33=""),"",DATEDIF(V33,AI33,"Y")*12+DATEDIF(V33,AI33,"YM"))</f>
        <v/>
      </c>
      <c r="BN35" s="481"/>
      <c r="BO35" s="481"/>
      <c r="BP35" s="481"/>
      <c r="BQ35" s="481"/>
      <c r="BR35" s="481"/>
      <c r="BS35" s="481"/>
      <c r="BT35" s="444" t="str">
        <f>IF(BM35="","",DATE(YEAR(V33),MONTH(V33)+BM35,DAY(V33)))</f>
        <v/>
      </c>
      <c r="BU35" s="444"/>
      <c r="BV35" s="444"/>
      <c r="BW35" s="444"/>
      <c r="BX35" s="444"/>
      <c r="BY35" s="444"/>
      <c r="BZ35" s="444"/>
      <c r="CA35" s="482" t="str">
        <f>IF(BM35="","",IF(AI33&gt;=V33,BM35+1,BM35))</f>
        <v/>
      </c>
      <c r="CB35" s="482"/>
      <c r="CC35" s="482"/>
      <c r="CD35" s="482"/>
      <c r="CE35" s="482"/>
      <c r="CF35" s="482"/>
      <c r="CG35" s="482"/>
    </row>
    <row r="36" spans="1:85" ht="13.5" customHeight="1" x14ac:dyDescent="0.15">
      <c r="A36" s="447" t="s">
        <v>124</v>
      </c>
      <c r="B36" s="448"/>
      <c r="C36" s="428" t="s">
        <v>117</v>
      </c>
      <c r="D36" s="429"/>
      <c r="E36" s="429"/>
      <c r="F36" s="429"/>
      <c r="G36" s="429"/>
      <c r="H36" s="453"/>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7"/>
      <c r="AN36" s="461" t="s">
        <v>118</v>
      </c>
      <c r="AO36" s="429"/>
      <c r="AP36" s="429"/>
      <c r="AQ36" s="429"/>
      <c r="AR36" s="429"/>
      <c r="AS36" s="453"/>
      <c r="AT36" s="456"/>
      <c r="AU36" s="456"/>
      <c r="AV36" s="456"/>
      <c r="AW36" s="456"/>
      <c r="AX36" s="456"/>
      <c r="AY36" s="456"/>
      <c r="AZ36" s="456"/>
      <c r="BA36" s="456"/>
      <c r="BB36" s="456"/>
      <c r="BC36" s="456"/>
      <c r="BD36" s="456"/>
      <c r="BE36" s="456"/>
      <c r="BF36" s="456"/>
      <c r="BG36" s="456"/>
      <c r="BH36" s="456"/>
      <c r="BI36" s="456"/>
      <c r="BJ36" s="457"/>
      <c r="BM36" s="481"/>
      <c r="BN36" s="481"/>
      <c r="BO36" s="481"/>
      <c r="BP36" s="481"/>
      <c r="BQ36" s="481"/>
      <c r="BR36" s="481"/>
      <c r="BS36" s="481"/>
      <c r="BT36" s="444"/>
      <c r="BU36" s="444"/>
      <c r="BV36" s="444"/>
      <c r="BW36" s="444"/>
      <c r="BX36" s="444"/>
      <c r="BY36" s="444"/>
      <c r="BZ36" s="444"/>
      <c r="CA36" s="482"/>
      <c r="CB36" s="482"/>
      <c r="CC36" s="482"/>
      <c r="CD36" s="482"/>
      <c r="CE36" s="482"/>
      <c r="CF36" s="482"/>
      <c r="CG36" s="482"/>
    </row>
    <row r="37" spans="1:85" ht="13.5" customHeight="1" x14ac:dyDescent="0.15">
      <c r="A37" s="449"/>
      <c r="B37" s="450"/>
      <c r="C37" s="431"/>
      <c r="D37" s="432"/>
      <c r="E37" s="432"/>
      <c r="F37" s="432"/>
      <c r="G37" s="432"/>
      <c r="H37" s="454"/>
      <c r="I37" s="458"/>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60"/>
      <c r="AN37" s="431"/>
      <c r="AO37" s="432"/>
      <c r="AP37" s="432"/>
      <c r="AQ37" s="432"/>
      <c r="AR37" s="432"/>
      <c r="AS37" s="454"/>
      <c r="AT37" s="459"/>
      <c r="AU37" s="459"/>
      <c r="AV37" s="459"/>
      <c r="AW37" s="459"/>
      <c r="AX37" s="459"/>
      <c r="AY37" s="459"/>
      <c r="AZ37" s="459"/>
      <c r="BA37" s="459"/>
      <c r="BB37" s="459"/>
      <c r="BC37" s="459"/>
      <c r="BD37" s="459"/>
      <c r="BE37" s="459"/>
      <c r="BF37" s="459"/>
      <c r="BG37" s="459"/>
      <c r="BH37" s="459"/>
      <c r="BI37" s="459"/>
      <c r="BJ37" s="460"/>
      <c r="BM37" s="442" t="str">
        <f>IF(OR(V38="",AI38=""),"",DATEDIF(V38,AI38,"Y")*12+DATEDIF(V38,AI38,"YM"))</f>
        <v/>
      </c>
      <c r="BN37" s="442"/>
      <c r="BO37" s="442"/>
      <c r="BP37" s="442"/>
      <c r="BQ37" s="442"/>
      <c r="BR37" s="442"/>
      <c r="BS37" s="442"/>
      <c r="BT37" s="483" t="str">
        <f>IF(BM37="","",DATE(YEAR(V38),MONTH(V38)+BM37,DAY(V38)))</f>
        <v/>
      </c>
      <c r="BU37" s="483"/>
      <c r="BV37" s="483"/>
      <c r="BW37" s="483"/>
      <c r="BX37" s="483"/>
      <c r="BY37" s="483"/>
      <c r="BZ37" s="483"/>
      <c r="CA37" s="445" t="str">
        <f>IF(BM37="","",IF(AI38&gt;=V38,BM37+1,BM37))</f>
        <v/>
      </c>
      <c r="CB37" s="445"/>
      <c r="CC37" s="445"/>
      <c r="CD37" s="445"/>
      <c r="CE37" s="445"/>
      <c r="CF37" s="445"/>
      <c r="CG37" s="445"/>
    </row>
    <row r="38" spans="1:85" ht="13.5" customHeight="1" x14ac:dyDescent="0.15">
      <c r="A38" s="449"/>
      <c r="B38" s="450"/>
      <c r="C38" s="461" t="s">
        <v>119</v>
      </c>
      <c r="D38" s="429"/>
      <c r="E38" s="429"/>
      <c r="F38" s="429"/>
      <c r="G38" s="429"/>
      <c r="H38" s="453"/>
      <c r="I38" s="455"/>
      <c r="J38" s="456"/>
      <c r="K38" s="456"/>
      <c r="L38" s="456"/>
      <c r="M38" s="456"/>
      <c r="N38" s="456"/>
      <c r="O38" s="457"/>
      <c r="P38" s="461" t="s">
        <v>120</v>
      </c>
      <c r="Q38" s="429"/>
      <c r="R38" s="429"/>
      <c r="S38" s="429"/>
      <c r="T38" s="429"/>
      <c r="U38" s="430"/>
      <c r="V38" s="462"/>
      <c r="W38" s="463"/>
      <c r="X38" s="463"/>
      <c r="Y38" s="463"/>
      <c r="Z38" s="463"/>
      <c r="AA38" s="463"/>
      <c r="AB38" s="463"/>
      <c r="AC38" s="463"/>
      <c r="AD38" s="464"/>
      <c r="AE38" s="468" t="s">
        <v>121</v>
      </c>
      <c r="AF38" s="469"/>
      <c r="AG38" s="469"/>
      <c r="AH38" s="470"/>
      <c r="AI38" s="474"/>
      <c r="AJ38" s="463"/>
      <c r="AK38" s="463"/>
      <c r="AL38" s="463"/>
      <c r="AM38" s="463"/>
      <c r="AN38" s="463"/>
      <c r="AO38" s="463"/>
      <c r="AP38" s="463"/>
      <c r="AQ38" s="475"/>
      <c r="AR38" s="428" t="s">
        <v>126</v>
      </c>
      <c r="AS38" s="429"/>
      <c r="AT38" s="429"/>
      <c r="AU38" s="429"/>
      <c r="AV38" s="429"/>
      <c r="AW38" s="429"/>
      <c r="AX38" s="430"/>
      <c r="AY38" s="434" t="str">
        <f>IF(CA37="","０",QUOTIENT(CA37,12))</f>
        <v>０</v>
      </c>
      <c r="AZ38" s="435"/>
      <c r="BA38" s="435"/>
      <c r="BB38" s="435"/>
      <c r="BC38" s="429" t="s">
        <v>97</v>
      </c>
      <c r="BD38" s="429"/>
      <c r="BE38" s="435" t="str">
        <f>IF(CA37="","０",MOD(CA37,12))</f>
        <v>０</v>
      </c>
      <c r="BF38" s="435"/>
      <c r="BG38" s="435"/>
      <c r="BH38" s="435"/>
      <c r="BI38" s="438" t="s">
        <v>115</v>
      </c>
      <c r="BJ38" s="439"/>
      <c r="BK38" s="48"/>
      <c r="BL38" s="48"/>
      <c r="BM38" s="443"/>
      <c r="BN38" s="443"/>
      <c r="BO38" s="443"/>
      <c r="BP38" s="443"/>
      <c r="BQ38" s="443"/>
      <c r="BR38" s="443"/>
      <c r="BS38" s="443"/>
      <c r="BT38" s="484"/>
      <c r="BU38" s="484"/>
      <c r="BV38" s="484"/>
      <c r="BW38" s="484"/>
      <c r="BX38" s="484"/>
      <c r="BY38" s="484"/>
      <c r="BZ38" s="484"/>
      <c r="CA38" s="446"/>
      <c r="CB38" s="446"/>
      <c r="CC38" s="446"/>
      <c r="CD38" s="446"/>
      <c r="CE38" s="446"/>
      <c r="CF38" s="446"/>
      <c r="CG38" s="446"/>
    </row>
    <row r="39" spans="1:85" ht="13.5" customHeight="1" x14ac:dyDescent="0.15">
      <c r="A39" s="451"/>
      <c r="B39" s="452"/>
      <c r="C39" s="431"/>
      <c r="D39" s="432"/>
      <c r="E39" s="432"/>
      <c r="F39" s="432"/>
      <c r="G39" s="432"/>
      <c r="H39" s="454"/>
      <c r="I39" s="458"/>
      <c r="J39" s="459"/>
      <c r="K39" s="459"/>
      <c r="L39" s="459"/>
      <c r="M39" s="459"/>
      <c r="N39" s="459"/>
      <c r="O39" s="460"/>
      <c r="P39" s="431"/>
      <c r="Q39" s="432"/>
      <c r="R39" s="432"/>
      <c r="S39" s="432"/>
      <c r="T39" s="432"/>
      <c r="U39" s="433"/>
      <c r="V39" s="465"/>
      <c r="W39" s="466"/>
      <c r="X39" s="466"/>
      <c r="Y39" s="466"/>
      <c r="Z39" s="466"/>
      <c r="AA39" s="466"/>
      <c r="AB39" s="466"/>
      <c r="AC39" s="466"/>
      <c r="AD39" s="467"/>
      <c r="AE39" s="471"/>
      <c r="AF39" s="472"/>
      <c r="AG39" s="472"/>
      <c r="AH39" s="473"/>
      <c r="AI39" s="476"/>
      <c r="AJ39" s="466"/>
      <c r="AK39" s="466"/>
      <c r="AL39" s="466"/>
      <c r="AM39" s="466"/>
      <c r="AN39" s="466"/>
      <c r="AO39" s="466"/>
      <c r="AP39" s="466"/>
      <c r="AQ39" s="477"/>
      <c r="AR39" s="431"/>
      <c r="AS39" s="432"/>
      <c r="AT39" s="432"/>
      <c r="AU39" s="432"/>
      <c r="AV39" s="432"/>
      <c r="AW39" s="432"/>
      <c r="AX39" s="433"/>
      <c r="AY39" s="436"/>
      <c r="AZ39" s="437"/>
      <c r="BA39" s="437"/>
      <c r="BB39" s="437"/>
      <c r="BC39" s="432"/>
      <c r="BD39" s="432"/>
      <c r="BE39" s="437"/>
      <c r="BF39" s="437"/>
      <c r="BG39" s="437"/>
      <c r="BH39" s="437"/>
      <c r="BI39" s="440"/>
      <c r="BJ39" s="441"/>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47" t="s">
        <v>127</v>
      </c>
      <c r="B41" s="448"/>
      <c r="C41" s="428" t="s">
        <v>117</v>
      </c>
      <c r="D41" s="429"/>
      <c r="E41" s="429"/>
      <c r="F41" s="429"/>
      <c r="G41" s="429"/>
      <c r="H41" s="453"/>
      <c r="I41" s="455"/>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c r="AN41" s="461" t="s">
        <v>118</v>
      </c>
      <c r="AO41" s="429"/>
      <c r="AP41" s="429"/>
      <c r="AQ41" s="429"/>
      <c r="AR41" s="429"/>
      <c r="AS41" s="453"/>
      <c r="AT41" s="456"/>
      <c r="AU41" s="456"/>
      <c r="AV41" s="456"/>
      <c r="AW41" s="456"/>
      <c r="AX41" s="456"/>
      <c r="AY41" s="456"/>
      <c r="AZ41" s="456"/>
      <c r="BA41" s="456"/>
      <c r="BB41" s="456"/>
      <c r="BC41" s="456"/>
      <c r="BD41" s="456"/>
      <c r="BE41" s="456"/>
      <c r="BF41" s="456"/>
      <c r="BG41" s="456"/>
      <c r="BH41" s="456"/>
      <c r="BI41" s="456"/>
      <c r="BJ41" s="457"/>
      <c r="BK41" s="48"/>
      <c r="BL41" s="48"/>
      <c r="BM41" s="48"/>
      <c r="BN41" s="48"/>
      <c r="BO41" s="48"/>
    </row>
    <row r="42" spans="1:85" ht="13.5" customHeight="1" x14ac:dyDescent="0.15">
      <c r="A42" s="449"/>
      <c r="B42" s="450"/>
      <c r="C42" s="431"/>
      <c r="D42" s="432"/>
      <c r="E42" s="432"/>
      <c r="F42" s="432"/>
      <c r="G42" s="432"/>
      <c r="H42" s="454"/>
      <c r="I42" s="458"/>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c r="AN42" s="431"/>
      <c r="AO42" s="432"/>
      <c r="AP42" s="432"/>
      <c r="AQ42" s="432"/>
      <c r="AR42" s="432"/>
      <c r="AS42" s="454"/>
      <c r="AT42" s="459"/>
      <c r="AU42" s="459"/>
      <c r="AV42" s="459"/>
      <c r="AW42" s="459"/>
      <c r="AX42" s="459"/>
      <c r="AY42" s="459"/>
      <c r="AZ42" s="459"/>
      <c r="BA42" s="459"/>
      <c r="BB42" s="459"/>
      <c r="BC42" s="459"/>
      <c r="BD42" s="459"/>
      <c r="BE42" s="459"/>
      <c r="BF42" s="459"/>
      <c r="BG42" s="459"/>
      <c r="BH42" s="459"/>
      <c r="BI42" s="459"/>
      <c r="BJ42" s="460"/>
      <c r="BK42" s="48"/>
      <c r="BL42" s="48"/>
      <c r="BM42" s="48"/>
      <c r="BN42" s="48"/>
    </row>
    <row r="43" spans="1:85" ht="13.5" customHeight="1" x14ac:dyDescent="0.15">
      <c r="A43" s="449"/>
      <c r="B43" s="450"/>
      <c r="C43" s="461" t="s">
        <v>119</v>
      </c>
      <c r="D43" s="429"/>
      <c r="E43" s="429"/>
      <c r="F43" s="429"/>
      <c r="G43" s="429"/>
      <c r="H43" s="453"/>
      <c r="I43" s="455"/>
      <c r="J43" s="456"/>
      <c r="K43" s="456"/>
      <c r="L43" s="456"/>
      <c r="M43" s="456"/>
      <c r="N43" s="456"/>
      <c r="O43" s="457"/>
      <c r="P43" s="461" t="s">
        <v>120</v>
      </c>
      <c r="Q43" s="429"/>
      <c r="R43" s="429"/>
      <c r="S43" s="429"/>
      <c r="T43" s="429"/>
      <c r="U43" s="430"/>
      <c r="V43" s="462"/>
      <c r="W43" s="463"/>
      <c r="X43" s="463"/>
      <c r="Y43" s="463"/>
      <c r="Z43" s="463"/>
      <c r="AA43" s="463"/>
      <c r="AB43" s="463"/>
      <c r="AC43" s="463"/>
      <c r="AD43" s="464"/>
      <c r="AE43" s="468" t="s">
        <v>121</v>
      </c>
      <c r="AF43" s="469"/>
      <c r="AG43" s="469"/>
      <c r="AH43" s="470"/>
      <c r="AI43" s="474"/>
      <c r="AJ43" s="463"/>
      <c r="AK43" s="463"/>
      <c r="AL43" s="463"/>
      <c r="AM43" s="463"/>
      <c r="AN43" s="463"/>
      <c r="AO43" s="463"/>
      <c r="AP43" s="463"/>
      <c r="AQ43" s="475"/>
      <c r="AR43" s="428" t="s">
        <v>128</v>
      </c>
      <c r="AS43" s="429"/>
      <c r="AT43" s="429"/>
      <c r="AU43" s="429"/>
      <c r="AV43" s="429"/>
      <c r="AW43" s="429"/>
      <c r="AX43" s="430"/>
      <c r="AY43" s="434" t="str">
        <f>IF(CA43="","０",QUOTIENT(CA43,12))</f>
        <v>０</v>
      </c>
      <c r="AZ43" s="435"/>
      <c r="BA43" s="435"/>
      <c r="BB43" s="435"/>
      <c r="BC43" s="429" t="s">
        <v>97</v>
      </c>
      <c r="BD43" s="429"/>
      <c r="BE43" s="435" t="str">
        <f>IF(CA43="","０",MOD(CA43,12))</f>
        <v>０</v>
      </c>
      <c r="BF43" s="435"/>
      <c r="BG43" s="435"/>
      <c r="BH43" s="435"/>
      <c r="BI43" s="438" t="s">
        <v>115</v>
      </c>
      <c r="BJ43" s="439"/>
      <c r="BM43" s="442" t="str">
        <f>IF(OR(V43="",AI43=""),"",DATEDIF(V43,AI43,"Y")*12+DATEDIF(V43,AI43,"YM"))</f>
        <v/>
      </c>
      <c r="BN43" s="442"/>
      <c r="BO43" s="442"/>
      <c r="BP43" s="442"/>
      <c r="BQ43" s="442"/>
      <c r="BR43" s="442"/>
      <c r="BS43" s="442"/>
      <c r="BT43" s="444" t="str">
        <f>IF(BM43="","",DATE(YEAR(V43),MONTH(V43)+BM43,DAY(V43)))</f>
        <v/>
      </c>
      <c r="BU43" s="444"/>
      <c r="BV43" s="444"/>
      <c r="BW43" s="444"/>
      <c r="BX43" s="444"/>
      <c r="BY43" s="444"/>
      <c r="BZ43" s="444"/>
      <c r="CA43" s="445" t="str">
        <f>IF(BM43="","",IF(AI43&gt;=V43,BM43+1,BM43))</f>
        <v/>
      </c>
      <c r="CB43" s="445"/>
      <c r="CC43" s="445"/>
      <c r="CD43" s="445"/>
      <c r="CE43" s="445"/>
      <c r="CF43" s="445"/>
      <c r="CG43" s="445"/>
    </row>
    <row r="44" spans="1:85" ht="13.5" customHeight="1" x14ac:dyDescent="0.15">
      <c r="A44" s="451"/>
      <c r="B44" s="452"/>
      <c r="C44" s="431"/>
      <c r="D44" s="432"/>
      <c r="E44" s="432"/>
      <c r="F44" s="432"/>
      <c r="G44" s="432"/>
      <c r="H44" s="454"/>
      <c r="I44" s="458"/>
      <c r="J44" s="459"/>
      <c r="K44" s="459"/>
      <c r="L44" s="459"/>
      <c r="M44" s="459"/>
      <c r="N44" s="459"/>
      <c r="O44" s="460"/>
      <c r="P44" s="431"/>
      <c r="Q44" s="432"/>
      <c r="R44" s="432"/>
      <c r="S44" s="432"/>
      <c r="T44" s="432"/>
      <c r="U44" s="433"/>
      <c r="V44" s="465"/>
      <c r="W44" s="466"/>
      <c r="X44" s="466"/>
      <c r="Y44" s="466"/>
      <c r="Z44" s="466"/>
      <c r="AA44" s="466"/>
      <c r="AB44" s="466"/>
      <c r="AC44" s="466"/>
      <c r="AD44" s="467"/>
      <c r="AE44" s="471"/>
      <c r="AF44" s="472"/>
      <c r="AG44" s="472"/>
      <c r="AH44" s="473"/>
      <c r="AI44" s="476"/>
      <c r="AJ44" s="466"/>
      <c r="AK44" s="466"/>
      <c r="AL44" s="466"/>
      <c r="AM44" s="466"/>
      <c r="AN44" s="466"/>
      <c r="AO44" s="466"/>
      <c r="AP44" s="466"/>
      <c r="AQ44" s="477"/>
      <c r="AR44" s="431"/>
      <c r="AS44" s="432"/>
      <c r="AT44" s="432"/>
      <c r="AU44" s="432"/>
      <c r="AV44" s="432"/>
      <c r="AW44" s="432"/>
      <c r="AX44" s="433"/>
      <c r="AY44" s="436"/>
      <c r="AZ44" s="437"/>
      <c r="BA44" s="437"/>
      <c r="BB44" s="437"/>
      <c r="BC44" s="432"/>
      <c r="BD44" s="432"/>
      <c r="BE44" s="437"/>
      <c r="BF44" s="437"/>
      <c r="BG44" s="437"/>
      <c r="BH44" s="437"/>
      <c r="BI44" s="440"/>
      <c r="BJ44" s="441"/>
      <c r="BM44" s="443"/>
      <c r="BN44" s="443"/>
      <c r="BO44" s="443"/>
      <c r="BP44" s="443"/>
      <c r="BQ44" s="443"/>
      <c r="BR44" s="443"/>
      <c r="BS44" s="443"/>
      <c r="BT44" s="444"/>
      <c r="BU44" s="444"/>
      <c r="BV44" s="444"/>
      <c r="BW44" s="444"/>
      <c r="BX44" s="444"/>
      <c r="BY44" s="444"/>
      <c r="BZ44" s="444"/>
      <c r="CA44" s="446"/>
      <c r="CB44" s="446"/>
      <c r="CC44" s="446"/>
      <c r="CD44" s="446"/>
      <c r="CE44" s="446"/>
      <c r="CF44" s="446"/>
      <c r="CG44" s="446"/>
    </row>
    <row r="45" spans="1:85" ht="13.5" customHeight="1" x14ac:dyDescent="0.15">
      <c r="BK45" s="48"/>
      <c r="BL45" s="48"/>
    </row>
    <row r="46" spans="1:85" ht="13.5" customHeight="1" x14ac:dyDescent="0.15">
      <c r="A46" s="447" t="s">
        <v>129</v>
      </c>
      <c r="B46" s="448"/>
      <c r="C46" s="428" t="s">
        <v>117</v>
      </c>
      <c r="D46" s="429"/>
      <c r="E46" s="429"/>
      <c r="F46" s="429"/>
      <c r="G46" s="429"/>
      <c r="H46" s="453"/>
      <c r="I46" s="455"/>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7"/>
      <c r="AN46" s="461" t="s">
        <v>118</v>
      </c>
      <c r="AO46" s="429"/>
      <c r="AP46" s="429"/>
      <c r="AQ46" s="429"/>
      <c r="AR46" s="429"/>
      <c r="AS46" s="453"/>
      <c r="AT46" s="456"/>
      <c r="AU46" s="456"/>
      <c r="AV46" s="456"/>
      <c r="AW46" s="456"/>
      <c r="AX46" s="456"/>
      <c r="AY46" s="456"/>
      <c r="AZ46" s="456"/>
      <c r="BA46" s="456"/>
      <c r="BB46" s="456"/>
      <c r="BC46" s="456"/>
      <c r="BD46" s="456"/>
      <c r="BE46" s="456"/>
      <c r="BF46" s="456"/>
      <c r="BG46" s="456"/>
      <c r="BH46" s="456"/>
      <c r="BI46" s="456"/>
      <c r="BJ46" s="457"/>
      <c r="BK46" s="48"/>
      <c r="BL46" s="48"/>
      <c r="BM46" s="48"/>
      <c r="BN46" s="48"/>
      <c r="BO46" s="48"/>
    </row>
    <row r="47" spans="1:85" ht="13.5" customHeight="1" x14ac:dyDescent="0.15">
      <c r="A47" s="449"/>
      <c r="B47" s="450"/>
      <c r="C47" s="431"/>
      <c r="D47" s="432"/>
      <c r="E47" s="432"/>
      <c r="F47" s="432"/>
      <c r="G47" s="432"/>
      <c r="H47" s="454"/>
      <c r="I47" s="458"/>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31"/>
      <c r="AO47" s="432"/>
      <c r="AP47" s="432"/>
      <c r="AQ47" s="432"/>
      <c r="AR47" s="432"/>
      <c r="AS47" s="454"/>
      <c r="AT47" s="459"/>
      <c r="AU47" s="459"/>
      <c r="AV47" s="459"/>
      <c r="AW47" s="459"/>
      <c r="AX47" s="459"/>
      <c r="AY47" s="459"/>
      <c r="AZ47" s="459"/>
      <c r="BA47" s="459"/>
      <c r="BB47" s="459"/>
      <c r="BC47" s="459"/>
      <c r="BD47" s="459"/>
      <c r="BE47" s="459"/>
      <c r="BF47" s="459"/>
      <c r="BG47" s="459"/>
      <c r="BH47" s="459"/>
      <c r="BI47" s="459"/>
      <c r="BJ47" s="460"/>
      <c r="BK47" s="48"/>
      <c r="BL47" s="48"/>
      <c r="BM47" s="48"/>
      <c r="BN47" s="48"/>
      <c r="BO47" s="48"/>
    </row>
    <row r="48" spans="1:85" ht="13.5" customHeight="1" x14ac:dyDescent="0.15">
      <c r="A48" s="449"/>
      <c r="B48" s="450"/>
      <c r="C48" s="461" t="s">
        <v>119</v>
      </c>
      <c r="D48" s="429"/>
      <c r="E48" s="429"/>
      <c r="F48" s="429"/>
      <c r="G48" s="429"/>
      <c r="H48" s="453"/>
      <c r="I48" s="455"/>
      <c r="J48" s="456"/>
      <c r="K48" s="456"/>
      <c r="L48" s="456"/>
      <c r="M48" s="456"/>
      <c r="N48" s="456"/>
      <c r="O48" s="457"/>
      <c r="P48" s="461" t="s">
        <v>120</v>
      </c>
      <c r="Q48" s="429"/>
      <c r="R48" s="429"/>
      <c r="S48" s="429"/>
      <c r="T48" s="429"/>
      <c r="U48" s="430"/>
      <c r="V48" s="462"/>
      <c r="W48" s="463"/>
      <c r="X48" s="463"/>
      <c r="Y48" s="463"/>
      <c r="Z48" s="463"/>
      <c r="AA48" s="463"/>
      <c r="AB48" s="463"/>
      <c r="AC48" s="463"/>
      <c r="AD48" s="464"/>
      <c r="AE48" s="468" t="s">
        <v>121</v>
      </c>
      <c r="AF48" s="469"/>
      <c r="AG48" s="469"/>
      <c r="AH48" s="470"/>
      <c r="AI48" s="474"/>
      <c r="AJ48" s="463"/>
      <c r="AK48" s="463"/>
      <c r="AL48" s="463"/>
      <c r="AM48" s="463"/>
      <c r="AN48" s="463"/>
      <c r="AO48" s="463"/>
      <c r="AP48" s="463"/>
      <c r="AQ48" s="475"/>
      <c r="AR48" s="428" t="s">
        <v>130</v>
      </c>
      <c r="AS48" s="429"/>
      <c r="AT48" s="429"/>
      <c r="AU48" s="429"/>
      <c r="AV48" s="429"/>
      <c r="AW48" s="429"/>
      <c r="AX48" s="430"/>
      <c r="AY48" s="434" t="str">
        <f>IF(CA48="","０",QUOTIENT(CA48,12))</f>
        <v>０</v>
      </c>
      <c r="AZ48" s="435"/>
      <c r="BA48" s="435"/>
      <c r="BB48" s="435"/>
      <c r="BC48" s="429" t="s">
        <v>97</v>
      </c>
      <c r="BD48" s="429"/>
      <c r="BE48" s="435" t="str">
        <f>IF(CA48="","０",MOD(CA48,12))</f>
        <v>０</v>
      </c>
      <c r="BF48" s="435"/>
      <c r="BG48" s="435"/>
      <c r="BH48" s="435"/>
      <c r="BI48" s="438" t="s">
        <v>115</v>
      </c>
      <c r="BJ48" s="439"/>
      <c r="BK48" s="48"/>
      <c r="BL48" s="48"/>
      <c r="BM48" s="442" t="str">
        <f>IF(OR(V48="",AI48=""),"",DATEDIF(V48,AI48,"Y")*12+DATEDIF(V48,AI48,"YM"))</f>
        <v/>
      </c>
      <c r="BN48" s="442"/>
      <c r="BO48" s="442"/>
      <c r="BP48" s="442"/>
      <c r="BQ48" s="442"/>
      <c r="BR48" s="442"/>
      <c r="BS48" s="442"/>
      <c r="BT48" s="444" t="str">
        <f>IF(BM48="","",DATE(YEAR(V48),MONTH(V48)+BM48,DAY(V48)))</f>
        <v/>
      </c>
      <c r="BU48" s="444"/>
      <c r="BV48" s="444"/>
      <c r="BW48" s="444"/>
      <c r="BX48" s="444"/>
      <c r="BY48" s="444"/>
      <c r="BZ48" s="444"/>
      <c r="CA48" s="445" t="str">
        <f>IF(BM48="","",IF(AI48&gt;=V48,BM48+1,BM48))</f>
        <v/>
      </c>
      <c r="CB48" s="445"/>
      <c r="CC48" s="445"/>
      <c r="CD48" s="445"/>
      <c r="CE48" s="445"/>
      <c r="CF48" s="445"/>
      <c r="CG48" s="445"/>
    </row>
    <row r="49" spans="1:85" ht="13.5" customHeight="1" x14ac:dyDescent="0.15">
      <c r="A49" s="451"/>
      <c r="B49" s="452"/>
      <c r="C49" s="431"/>
      <c r="D49" s="432"/>
      <c r="E49" s="432"/>
      <c r="F49" s="432"/>
      <c r="G49" s="432"/>
      <c r="H49" s="454"/>
      <c r="I49" s="458"/>
      <c r="J49" s="459"/>
      <c r="K49" s="459"/>
      <c r="L49" s="459"/>
      <c r="M49" s="459"/>
      <c r="N49" s="459"/>
      <c r="O49" s="460"/>
      <c r="P49" s="431"/>
      <c r="Q49" s="432"/>
      <c r="R49" s="432"/>
      <c r="S49" s="432"/>
      <c r="T49" s="432"/>
      <c r="U49" s="433"/>
      <c r="V49" s="465"/>
      <c r="W49" s="466"/>
      <c r="X49" s="466"/>
      <c r="Y49" s="466"/>
      <c r="Z49" s="466"/>
      <c r="AA49" s="466"/>
      <c r="AB49" s="466"/>
      <c r="AC49" s="466"/>
      <c r="AD49" s="467"/>
      <c r="AE49" s="471"/>
      <c r="AF49" s="472"/>
      <c r="AG49" s="472"/>
      <c r="AH49" s="473"/>
      <c r="AI49" s="476"/>
      <c r="AJ49" s="466"/>
      <c r="AK49" s="466"/>
      <c r="AL49" s="466"/>
      <c r="AM49" s="466"/>
      <c r="AN49" s="466"/>
      <c r="AO49" s="466"/>
      <c r="AP49" s="466"/>
      <c r="AQ49" s="477"/>
      <c r="AR49" s="431"/>
      <c r="AS49" s="432"/>
      <c r="AT49" s="432"/>
      <c r="AU49" s="432"/>
      <c r="AV49" s="432"/>
      <c r="AW49" s="432"/>
      <c r="AX49" s="433"/>
      <c r="AY49" s="436"/>
      <c r="AZ49" s="437"/>
      <c r="BA49" s="437"/>
      <c r="BB49" s="437"/>
      <c r="BC49" s="432"/>
      <c r="BD49" s="432"/>
      <c r="BE49" s="437"/>
      <c r="BF49" s="437"/>
      <c r="BG49" s="437"/>
      <c r="BH49" s="437"/>
      <c r="BI49" s="440"/>
      <c r="BJ49" s="441"/>
      <c r="BK49" s="48"/>
      <c r="BL49" s="48"/>
      <c r="BM49" s="443"/>
      <c r="BN49" s="443"/>
      <c r="BO49" s="443"/>
      <c r="BP49" s="443"/>
      <c r="BQ49" s="443"/>
      <c r="BR49" s="443"/>
      <c r="BS49" s="443"/>
      <c r="BT49" s="444"/>
      <c r="BU49" s="444"/>
      <c r="BV49" s="444"/>
      <c r="BW49" s="444"/>
      <c r="BX49" s="444"/>
      <c r="BY49" s="444"/>
      <c r="BZ49" s="444"/>
      <c r="CA49" s="446"/>
      <c r="CB49" s="446"/>
      <c r="CC49" s="446"/>
      <c r="CD49" s="446"/>
      <c r="CE49" s="446"/>
      <c r="CF49" s="446"/>
      <c r="CG49" s="446"/>
    </row>
    <row r="50" spans="1:85" ht="13.5" customHeight="1" x14ac:dyDescent="0.15"/>
    <row r="51" spans="1:85" ht="13.5" customHeight="1" x14ac:dyDescent="0.15">
      <c r="A51" s="447" t="s">
        <v>131</v>
      </c>
      <c r="B51" s="448"/>
      <c r="C51" s="428" t="s">
        <v>117</v>
      </c>
      <c r="D51" s="429"/>
      <c r="E51" s="429"/>
      <c r="F51" s="429"/>
      <c r="G51" s="429"/>
      <c r="H51" s="453"/>
      <c r="I51" s="455"/>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c r="AN51" s="461" t="s">
        <v>118</v>
      </c>
      <c r="AO51" s="429"/>
      <c r="AP51" s="429"/>
      <c r="AQ51" s="429"/>
      <c r="AR51" s="429"/>
      <c r="AS51" s="453"/>
      <c r="AT51" s="456"/>
      <c r="AU51" s="456"/>
      <c r="AV51" s="456"/>
      <c r="AW51" s="456"/>
      <c r="AX51" s="456"/>
      <c r="AY51" s="456"/>
      <c r="AZ51" s="456"/>
      <c r="BA51" s="456"/>
      <c r="BB51" s="456"/>
      <c r="BC51" s="456"/>
      <c r="BD51" s="456"/>
      <c r="BE51" s="456"/>
      <c r="BF51" s="456"/>
      <c r="BG51" s="456"/>
      <c r="BH51" s="456"/>
      <c r="BI51" s="456"/>
      <c r="BJ51" s="457"/>
      <c r="BM51" s="48"/>
      <c r="BN51" s="48"/>
      <c r="BO51" s="48"/>
    </row>
    <row r="52" spans="1:85" ht="13.5" customHeight="1" x14ac:dyDescent="0.15">
      <c r="A52" s="449"/>
      <c r="B52" s="450"/>
      <c r="C52" s="431"/>
      <c r="D52" s="432"/>
      <c r="E52" s="432"/>
      <c r="F52" s="432"/>
      <c r="G52" s="432"/>
      <c r="H52" s="454"/>
      <c r="I52" s="458"/>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c r="AN52" s="431"/>
      <c r="AO52" s="432"/>
      <c r="AP52" s="432"/>
      <c r="AQ52" s="432"/>
      <c r="AR52" s="432"/>
      <c r="AS52" s="454"/>
      <c r="AT52" s="459"/>
      <c r="AU52" s="459"/>
      <c r="AV52" s="459"/>
      <c r="AW52" s="459"/>
      <c r="AX52" s="459"/>
      <c r="AY52" s="459"/>
      <c r="AZ52" s="459"/>
      <c r="BA52" s="459"/>
      <c r="BB52" s="459"/>
      <c r="BC52" s="459"/>
      <c r="BD52" s="459"/>
      <c r="BE52" s="459"/>
      <c r="BF52" s="459"/>
      <c r="BG52" s="459"/>
      <c r="BH52" s="459"/>
      <c r="BI52" s="459"/>
      <c r="BJ52" s="460"/>
      <c r="BK52" s="48"/>
      <c r="BL52" s="48"/>
      <c r="BM52" s="48"/>
      <c r="BN52" s="48"/>
      <c r="BO52" s="48"/>
    </row>
    <row r="53" spans="1:85" ht="13.5" customHeight="1" x14ac:dyDescent="0.15">
      <c r="A53" s="449"/>
      <c r="B53" s="450"/>
      <c r="C53" s="461" t="s">
        <v>119</v>
      </c>
      <c r="D53" s="429"/>
      <c r="E53" s="429"/>
      <c r="F53" s="429"/>
      <c r="G53" s="429"/>
      <c r="H53" s="453"/>
      <c r="I53" s="455"/>
      <c r="J53" s="456"/>
      <c r="K53" s="456"/>
      <c r="L53" s="456"/>
      <c r="M53" s="456"/>
      <c r="N53" s="456"/>
      <c r="O53" s="457"/>
      <c r="P53" s="461" t="s">
        <v>120</v>
      </c>
      <c r="Q53" s="429"/>
      <c r="R53" s="429"/>
      <c r="S53" s="429"/>
      <c r="T53" s="429"/>
      <c r="U53" s="430"/>
      <c r="V53" s="462"/>
      <c r="W53" s="463"/>
      <c r="X53" s="463"/>
      <c r="Y53" s="463"/>
      <c r="Z53" s="463"/>
      <c r="AA53" s="463"/>
      <c r="AB53" s="463"/>
      <c r="AC53" s="463"/>
      <c r="AD53" s="464"/>
      <c r="AE53" s="468" t="s">
        <v>121</v>
      </c>
      <c r="AF53" s="469"/>
      <c r="AG53" s="469"/>
      <c r="AH53" s="470"/>
      <c r="AI53" s="474"/>
      <c r="AJ53" s="463"/>
      <c r="AK53" s="463"/>
      <c r="AL53" s="463"/>
      <c r="AM53" s="463"/>
      <c r="AN53" s="463"/>
      <c r="AO53" s="463"/>
      <c r="AP53" s="463"/>
      <c r="AQ53" s="475"/>
      <c r="AR53" s="428" t="s">
        <v>132</v>
      </c>
      <c r="AS53" s="429"/>
      <c r="AT53" s="429"/>
      <c r="AU53" s="429"/>
      <c r="AV53" s="429"/>
      <c r="AW53" s="429"/>
      <c r="AX53" s="430"/>
      <c r="AY53" s="434" t="str">
        <f>IF(CA53="","０",QUOTIENT(CA53,12))</f>
        <v>０</v>
      </c>
      <c r="AZ53" s="435"/>
      <c r="BA53" s="435"/>
      <c r="BB53" s="435"/>
      <c r="BC53" s="429" t="s">
        <v>97</v>
      </c>
      <c r="BD53" s="429"/>
      <c r="BE53" s="435" t="str">
        <f>IF(CA53="","０",MOD(CA53,12))</f>
        <v>０</v>
      </c>
      <c r="BF53" s="435"/>
      <c r="BG53" s="435"/>
      <c r="BH53" s="435"/>
      <c r="BI53" s="438" t="s">
        <v>115</v>
      </c>
      <c r="BJ53" s="439"/>
      <c r="BK53" s="48"/>
      <c r="BL53" s="48"/>
      <c r="BM53" s="442" t="str">
        <f>IF(OR(V53="",AI53=""),"",DATEDIF(V53,AI53,"Y")*12+DATEDIF(V53,AI53,"YM"))</f>
        <v/>
      </c>
      <c r="BN53" s="442"/>
      <c r="BO53" s="442"/>
      <c r="BP53" s="442"/>
      <c r="BQ53" s="442"/>
      <c r="BR53" s="442"/>
      <c r="BS53" s="442"/>
      <c r="BT53" s="444" t="str">
        <f>IF(BM53="","",DATE(YEAR(V53),MONTH(V53)+BM53,DAY(V53)))</f>
        <v/>
      </c>
      <c r="BU53" s="444"/>
      <c r="BV53" s="444"/>
      <c r="BW53" s="444"/>
      <c r="BX53" s="444"/>
      <c r="BY53" s="444"/>
      <c r="BZ53" s="444"/>
      <c r="CA53" s="445" t="str">
        <f>IF(BM53="","",IF(AI53&gt;=V53,BM53+1,BM53))</f>
        <v/>
      </c>
      <c r="CB53" s="445"/>
      <c r="CC53" s="445"/>
      <c r="CD53" s="445"/>
      <c r="CE53" s="445"/>
      <c r="CF53" s="445"/>
      <c r="CG53" s="445"/>
    </row>
    <row r="54" spans="1:85" ht="13.5" customHeight="1" x14ac:dyDescent="0.15">
      <c r="A54" s="451"/>
      <c r="B54" s="452"/>
      <c r="C54" s="431"/>
      <c r="D54" s="432"/>
      <c r="E54" s="432"/>
      <c r="F54" s="432"/>
      <c r="G54" s="432"/>
      <c r="H54" s="454"/>
      <c r="I54" s="458"/>
      <c r="J54" s="459"/>
      <c r="K54" s="459"/>
      <c r="L54" s="459"/>
      <c r="M54" s="459"/>
      <c r="N54" s="459"/>
      <c r="O54" s="460"/>
      <c r="P54" s="431"/>
      <c r="Q54" s="432"/>
      <c r="R54" s="432"/>
      <c r="S54" s="432"/>
      <c r="T54" s="432"/>
      <c r="U54" s="433"/>
      <c r="V54" s="465"/>
      <c r="W54" s="466"/>
      <c r="X54" s="466"/>
      <c r="Y54" s="466"/>
      <c r="Z54" s="466"/>
      <c r="AA54" s="466"/>
      <c r="AB54" s="466"/>
      <c r="AC54" s="466"/>
      <c r="AD54" s="467"/>
      <c r="AE54" s="471"/>
      <c r="AF54" s="472"/>
      <c r="AG54" s="472"/>
      <c r="AH54" s="473"/>
      <c r="AI54" s="476"/>
      <c r="AJ54" s="466"/>
      <c r="AK54" s="466"/>
      <c r="AL54" s="466"/>
      <c r="AM54" s="466"/>
      <c r="AN54" s="466"/>
      <c r="AO54" s="466"/>
      <c r="AP54" s="466"/>
      <c r="AQ54" s="477"/>
      <c r="AR54" s="431"/>
      <c r="AS54" s="432"/>
      <c r="AT54" s="432"/>
      <c r="AU54" s="432"/>
      <c r="AV54" s="432"/>
      <c r="AW54" s="432"/>
      <c r="AX54" s="433"/>
      <c r="AY54" s="436"/>
      <c r="AZ54" s="437"/>
      <c r="BA54" s="437"/>
      <c r="BB54" s="437"/>
      <c r="BC54" s="432"/>
      <c r="BD54" s="432"/>
      <c r="BE54" s="437"/>
      <c r="BF54" s="437"/>
      <c r="BG54" s="437"/>
      <c r="BH54" s="437"/>
      <c r="BI54" s="440"/>
      <c r="BJ54" s="441"/>
      <c r="BK54" s="48"/>
      <c r="BL54" s="48"/>
      <c r="BM54" s="443"/>
      <c r="BN54" s="443"/>
      <c r="BO54" s="443"/>
      <c r="BP54" s="443"/>
      <c r="BQ54" s="443"/>
      <c r="BR54" s="443"/>
      <c r="BS54" s="443"/>
      <c r="BT54" s="444"/>
      <c r="BU54" s="444"/>
      <c r="BV54" s="444"/>
      <c r="BW54" s="444"/>
      <c r="BX54" s="444"/>
      <c r="BY54" s="444"/>
      <c r="BZ54" s="444"/>
      <c r="CA54" s="446"/>
      <c r="CB54" s="446"/>
      <c r="CC54" s="446"/>
      <c r="CD54" s="446"/>
      <c r="CE54" s="446"/>
      <c r="CF54" s="446"/>
      <c r="CG54" s="446"/>
    </row>
    <row r="55" spans="1:85" ht="13.5" customHeight="1" x14ac:dyDescent="0.15">
      <c r="BK55" s="48"/>
    </row>
    <row r="56" spans="1:85" ht="13.5" customHeight="1" x14ac:dyDescent="0.15">
      <c r="A56" s="447" t="s">
        <v>133</v>
      </c>
      <c r="B56" s="448"/>
      <c r="C56" s="428" t="s">
        <v>117</v>
      </c>
      <c r="D56" s="429"/>
      <c r="E56" s="429"/>
      <c r="F56" s="429"/>
      <c r="G56" s="429"/>
      <c r="H56" s="453"/>
      <c r="I56" s="455"/>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7"/>
      <c r="AN56" s="461" t="s">
        <v>118</v>
      </c>
      <c r="AO56" s="429"/>
      <c r="AP56" s="429"/>
      <c r="AQ56" s="429"/>
      <c r="AR56" s="429"/>
      <c r="AS56" s="453"/>
      <c r="AT56" s="456"/>
      <c r="AU56" s="456"/>
      <c r="AV56" s="456"/>
      <c r="AW56" s="456"/>
      <c r="AX56" s="456"/>
      <c r="AY56" s="456"/>
      <c r="AZ56" s="456"/>
      <c r="BA56" s="456"/>
      <c r="BB56" s="456"/>
      <c r="BC56" s="456"/>
      <c r="BD56" s="456"/>
      <c r="BE56" s="456"/>
      <c r="BF56" s="456"/>
      <c r="BG56" s="456"/>
      <c r="BH56" s="456"/>
      <c r="BI56" s="456"/>
      <c r="BJ56" s="457"/>
      <c r="BK56" s="48"/>
      <c r="BM56" s="48"/>
      <c r="BN56" s="48"/>
      <c r="BO56" s="48"/>
    </row>
    <row r="57" spans="1:85" ht="13.5" customHeight="1" x14ac:dyDescent="0.15">
      <c r="A57" s="449"/>
      <c r="B57" s="450"/>
      <c r="C57" s="431"/>
      <c r="D57" s="432"/>
      <c r="E57" s="432"/>
      <c r="F57" s="432"/>
      <c r="G57" s="432"/>
      <c r="H57" s="454"/>
      <c r="I57" s="458"/>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60"/>
      <c r="AN57" s="431"/>
      <c r="AO57" s="432"/>
      <c r="AP57" s="432"/>
      <c r="AQ57" s="432"/>
      <c r="AR57" s="432"/>
      <c r="AS57" s="454"/>
      <c r="AT57" s="459"/>
      <c r="AU57" s="459"/>
      <c r="AV57" s="459"/>
      <c r="AW57" s="459"/>
      <c r="AX57" s="459"/>
      <c r="AY57" s="459"/>
      <c r="AZ57" s="459"/>
      <c r="BA57" s="459"/>
      <c r="BB57" s="459"/>
      <c r="BC57" s="459"/>
      <c r="BD57" s="459"/>
      <c r="BE57" s="459"/>
      <c r="BF57" s="459"/>
      <c r="BG57" s="459"/>
      <c r="BH57" s="459"/>
      <c r="BI57" s="459"/>
      <c r="BJ57" s="460"/>
      <c r="BL57" s="48"/>
      <c r="BM57" s="48"/>
      <c r="BN57" s="48"/>
      <c r="BO57" s="48"/>
    </row>
    <row r="58" spans="1:85" ht="13.5" customHeight="1" x14ac:dyDescent="0.15">
      <c r="A58" s="449"/>
      <c r="B58" s="450"/>
      <c r="C58" s="461" t="s">
        <v>119</v>
      </c>
      <c r="D58" s="429"/>
      <c r="E58" s="429"/>
      <c r="F58" s="429"/>
      <c r="G58" s="429"/>
      <c r="H58" s="453"/>
      <c r="I58" s="455"/>
      <c r="J58" s="456"/>
      <c r="K58" s="456"/>
      <c r="L58" s="456"/>
      <c r="M58" s="456"/>
      <c r="N58" s="456"/>
      <c r="O58" s="457"/>
      <c r="P58" s="461" t="s">
        <v>120</v>
      </c>
      <c r="Q58" s="429"/>
      <c r="R58" s="429"/>
      <c r="S58" s="429"/>
      <c r="T58" s="429"/>
      <c r="U58" s="430"/>
      <c r="V58" s="462"/>
      <c r="W58" s="463"/>
      <c r="X58" s="463"/>
      <c r="Y58" s="463"/>
      <c r="Z58" s="463"/>
      <c r="AA58" s="463"/>
      <c r="AB58" s="463"/>
      <c r="AC58" s="463"/>
      <c r="AD58" s="464"/>
      <c r="AE58" s="468" t="s">
        <v>121</v>
      </c>
      <c r="AF58" s="469"/>
      <c r="AG58" s="469"/>
      <c r="AH58" s="470"/>
      <c r="AI58" s="474"/>
      <c r="AJ58" s="463"/>
      <c r="AK58" s="463"/>
      <c r="AL58" s="463"/>
      <c r="AM58" s="463"/>
      <c r="AN58" s="463"/>
      <c r="AO58" s="463"/>
      <c r="AP58" s="463"/>
      <c r="AQ58" s="475"/>
      <c r="AR58" s="428" t="s">
        <v>134</v>
      </c>
      <c r="AS58" s="429"/>
      <c r="AT58" s="429"/>
      <c r="AU58" s="429"/>
      <c r="AV58" s="429"/>
      <c r="AW58" s="429"/>
      <c r="AX58" s="430"/>
      <c r="AY58" s="434" t="str">
        <f>IF(CA58="","０",QUOTIENT(CA58,12))</f>
        <v>０</v>
      </c>
      <c r="AZ58" s="435"/>
      <c r="BA58" s="435"/>
      <c r="BB58" s="435"/>
      <c r="BC58" s="429" t="s">
        <v>97</v>
      </c>
      <c r="BD58" s="429"/>
      <c r="BE58" s="435" t="str">
        <f>IF(CA58="","０",MOD(CA58,12))</f>
        <v>０</v>
      </c>
      <c r="BF58" s="435"/>
      <c r="BG58" s="435"/>
      <c r="BH58" s="435"/>
      <c r="BI58" s="438" t="s">
        <v>115</v>
      </c>
      <c r="BJ58" s="439"/>
      <c r="BL58" s="48"/>
      <c r="BM58" s="442" t="str">
        <f>IF(OR(V58="",AI58=""),"",DATEDIF(V58,AI58,"Y")*12+DATEDIF(V58,AI58,"YM"))</f>
        <v/>
      </c>
      <c r="BN58" s="442"/>
      <c r="BO58" s="442"/>
      <c r="BP58" s="442"/>
      <c r="BQ58" s="442"/>
      <c r="BR58" s="442"/>
      <c r="BS58" s="442"/>
      <c r="BT58" s="444" t="str">
        <f>IF(BM58="","",DATE(YEAR(V58),MONTH(V58)+BM58,DAY(V58)))</f>
        <v/>
      </c>
      <c r="BU58" s="444"/>
      <c r="BV58" s="444"/>
      <c r="BW58" s="444"/>
      <c r="BX58" s="444"/>
      <c r="BY58" s="444"/>
      <c r="BZ58" s="444"/>
      <c r="CA58" s="445" t="str">
        <f>IF(BM58="","",IF(AI58&gt;=V58,BM58+1,BM58))</f>
        <v/>
      </c>
      <c r="CB58" s="445"/>
      <c r="CC58" s="445"/>
      <c r="CD58" s="445"/>
      <c r="CE58" s="445"/>
      <c r="CF58" s="445"/>
      <c r="CG58" s="445"/>
    </row>
    <row r="59" spans="1:85" ht="13.5" customHeight="1" x14ac:dyDescent="0.15">
      <c r="A59" s="451"/>
      <c r="B59" s="452"/>
      <c r="C59" s="431"/>
      <c r="D59" s="432"/>
      <c r="E59" s="432"/>
      <c r="F59" s="432"/>
      <c r="G59" s="432"/>
      <c r="H59" s="454"/>
      <c r="I59" s="458"/>
      <c r="J59" s="459"/>
      <c r="K59" s="459"/>
      <c r="L59" s="459"/>
      <c r="M59" s="459"/>
      <c r="N59" s="459"/>
      <c r="O59" s="460"/>
      <c r="P59" s="431"/>
      <c r="Q59" s="432"/>
      <c r="R59" s="432"/>
      <c r="S59" s="432"/>
      <c r="T59" s="432"/>
      <c r="U59" s="433"/>
      <c r="V59" s="465"/>
      <c r="W59" s="466"/>
      <c r="X59" s="466"/>
      <c r="Y59" s="466"/>
      <c r="Z59" s="466"/>
      <c r="AA59" s="466"/>
      <c r="AB59" s="466"/>
      <c r="AC59" s="466"/>
      <c r="AD59" s="467"/>
      <c r="AE59" s="471"/>
      <c r="AF59" s="472"/>
      <c r="AG59" s="472"/>
      <c r="AH59" s="473"/>
      <c r="AI59" s="476"/>
      <c r="AJ59" s="466"/>
      <c r="AK59" s="466"/>
      <c r="AL59" s="466"/>
      <c r="AM59" s="466"/>
      <c r="AN59" s="466"/>
      <c r="AO59" s="466"/>
      <c r="AP59" s="466"/>
      <c r="AQ59" s="477"/>
      <c r="AR59" s="431"/>
      <c r="AS59" s="432"/>
      <c r="AT59" s="432"/>
      <c r="AU59" s="432"/>
      <c r="AV59" s="432"/>
      <c r="AW59" s="432"/>
      <c r="AX59" s="433"/>
      <c r="AY59" s="436"/>
      <c r="AZ59" s="437"/>
      <c r="BA59" s="437"/>
      <c r="BB59" s="437"/>
      <c r="BC59" s="432"/>
      <c r="BD59" s="432"/>
      <c r="BE59" s="437"/>
      <c r="BF59" s="437"/>
      <c r="BG59" s="437"/>
      <c r="BH59" s="437"/>
      <c r="BI59" s="440"/>
      <c r="BJ59" s="441"/>
      <c r="BK59" s="48"/>
      <c r="BL59" s="48"/>
      <c r="BM59" s="443"/>
      <c r="BN59" s="443"/>
      <c r="BO59" s="443"/>
      <c r="BP59" s="443"/>
      <c r="BQ59" s="443"/>
      <c r="BR59" s="443"/>
      <c r="BS59" s="443"/>
      <c r="BT59" s="444"/>
      <c r="BU59" s="444"/>
      <c r="BV59" s="444"/>
      <c r="BW59" s="444"/>
      <c r="BX59" s="444"/>
      <c r="BY59" s="444"/>
      <c r="BZ59" s="444"/>
      <c r="CA59" s="446"/>
      <c r="CB59" s="446"/>
      <c r="CC59" s="446"/>
      <c r="CD59" s="446"/>
      <c r="CE59" s="446"/>
      <c r="CF59" s="446"/>
      <c r="CG59" s="446"/>
    </row>
    <row r="60" spans="1:85" ht="13.5" customHeight="1" x14ac:dyDescent="0.15">
      <c r="BK60" s="48"/>
      <c r="BL60" s="48"/>
    </row>
    <row r="61" spans="1:85" ht="13.5" customHeight="1" x14ac:dyDescent="0.15">
      <c r="A61" s="447" t="s">
        <v>135</v>
      </c>
      <c r="B61" s="448"/>
      <c r="C61" s="428" t="s">
        <v>117</v>
      </c>
      <c r="D61" s="429"/>
      <c r="E61" s="429"/>
      <c r="F61" s="429"/>
      <c r="G61" s="429"/>
      <c r="H61" s="453"/>
      <c r="I61" s="455"/>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7"/>
      <c r="AN61" s="461" t="s">
        <v>118</v>
      </c>
      <c r="AO61" s="429"/>
      <c r="AP61" s="429"/>
      <c r="AQ61" s="429"/>
      <c r="AR61" s="429"/>
      <c r="AS61" s="453"/>
      <c r="AT61" s="456"/>
      <c r="AU61" s="456"/>
      <c r="AV61" s="456"/>
      <c r="AW61" s="456"/>
      <c r="AX61" s="456"/>
      <c r="AY61" s="456"/>
      <c r="AZ61" s="456"/>
      <c r="BA61" s="456"/>
      <c r="BB61" s="456"/>
      <c r="BC61" s="456"/>
      <c r="BD61" s="456"/>
      <c r="BE61" s="456"/>
      <c r="BF61" s="456"/>
      <c r="BG61" s="456"/>
      <c r="BH61" s="456"/>
      <c r="BI61" s="456"/>
      <c r="BJ61" s="457"/>
      <c r="BK61" s="48"/>
      <c r="BL61" s="48"/>
      <c r="BM61" s="48"/>
      <c r="BN61" s="48"/>
      <c r="BO61" s="48"/>
    </row>
    <row r="62" spans="1:85" ht="13.5" customHeight="1" x14ac:dyDescent="0.15">
      <c r="A62" s="449"/>
      <c r="B62" s="450"/>
      <c r="C62" s="431"/>
      <c r="D62" s="432"/>
      <c r="E62" s="432"/>
      <c r="F62" s="432"/>
      <c r="G62" s="432"/>
      <c r="H62" s="454"/>
      <c r="I62" s="458"/>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60"/>
      <c r="AN62" s="431"/>
      <c r="AO62" s="432"/>
      <c r="AP62" s="432"/>
      <c r="AQ62" s="432"/>
      <c r="AR62" s="432"/>
      <c r="AS62" s="454"/>
      <c r="AT62" s="459"/>
      <c r="AU62" s="459"/>
      <c r="AV62" s="459"/>
      <c r="AW62" s="459"/>
      <c r="AX62" s="459"/>
      <c r="AY62" s="459"/>
      <c r="AZ62" s="459"/>
      <c r="BA62" s="459"/>
      <c r="BB62" s="459"/>
      <c r="BC62" s="459"/>
      <c r="BD62" s="459"/>
      <c r="BE62" s="459"/>
      <c r="BF62" s="459"/>
      <c r="BG62" s="459"/>
      <c r="BH62" s="459"/>
      <c r="BI62" s="459"/>
      <c r="BJ62" s="460"/>
      <c r="BK62" s="48"/>
      <c r="BM62" s="48"/>
      <c r="BN62" s="48"/>
      <c r="BO62" s="48"/>
    </row>
    <row r="63" spans="1:85" ht="13.5" customHeight="1" x14ac:dyDescent="0.15">
      <c r="A63" s="449"/>
      <c r="B63" s="450"/>
      <c r="C63" s="461" t="s">
        <v>119</v>
      </c>
      <c r="D63" s="429"/>
      <c r="E63" s="429"/>
      <c r="F63" s="429"/>
      <c r="G63" s="429"/>
      <c r="H63" s="453"/>
      <c r="I63" s="455"/>
      <c r="J63" s="456"/>
      <c r="K63" s="456"/>
      <c r="L63" s="456"/>
      <c r="M63" s="456"/>
      <c r="N63" s="456"/>
      <c r="O63" s="457"/>
      <c r="P63" s="461" t="s">
        <v>120</v>
      </c>
      <c r="Q63" s="429"/>
      <c r="R63" s="429"/>
      <c r="S63" s="429"/>
      <c r="T63" s="429"/>
      <c r="U63" s="430"/>
      <c r="V63" s="462"/>
      <c r="W63" s="463"/>
      <c r="X63" s="463"/>
      <c r="Y63" s="463"/>
      <c r="Z63" s="463"/>
      <c r="AA63" s="463"/>
      <c r="AB63" s="463"/>
      <c r="AC63" s="463"/>
      <c r="AD63" s="464"/>
      <c r="AE63" s="468" t="s">
        <v>121</v>
      </c>
      <c r="AF63" s="469"/>
      <c r="AG63" s="469"/>
      <c r="AH63" s="470"/>
      <c r="AI63" s="474"/>
      <c r="AJ63" s="463"/>
      <c r="AK63" s="463"/>
      <c r="AL63" s="463"/>
      <c r="AM63" s="463"/>
      <c r="AN63" s="463"/>
      <c r="AO63" s="463"/>
      <c r="AP63" s="463"/>
      <c r="AQ63" s="475"/>
      <c r="AR63" s="428" t="s">
        <v>136</v>
      </c>
      <c r="AS63" s="429"/>
      <c r="AT63" s="429"/>
      <c r="AU63" s="429"/>
      <c r="AV63" s="429"/>
      <c r="AW63" s="429"/>
      <c r="AX63" s="430"/>
      <c r="AY63" s="434" t="str">
        <f>IF(CA63="","０",QUOTIENT(CA63,12))</f>
        <v>０</v>
      </c>
      <c r="AZ63" s="435"/>
      <c r="BA63" s="435"/>
      <c r="BB63" s="435"/>
      <c r="BC63" s="429" t="s">
        <v>97</v>
      </c>
      <c r="BD63" s="429"/>
      <c r="BE63" s="435" t="str">
        <f>IF(CA63="","０",MOD(CA63,12))</f>
        <v>０</v>
      </c>
      <c r="BF63" s="435"/>
      <c r="BG63" s="435"/>
      <c r="BH63" s="435"/>
      <c r="BI63" s="438" t="s">
        <v>115</v>
      </c>
      <c r="BJ63" s="439"/>
      <c r="BK63" s="48"/>
      <c r="BM63" s="442" t="str">
        <f>IF(OR(V63="",AI63=""),"",DATEDIF(V63,AI63,"Y")*12+DATEDIF(V63,AI63,"YM"))</f>
        <v/>
      </c>
      <c r="BN63" s="442"/>
      <c r="BO63" s="442"/>
      <c r="BP63" s="442"/>
      <c r="BQ63" s="442"/>
      <c r="BR63" s="442"/>
      <c r="BS63" s="442"/>
      <c r="BT63" s="444" t="str">
        <f>IF(BM63="","",DATE(YEAR(V63),MONTH(V63)+BM63,DAY(V63)))</f>
        <v/>
      </c>
      <c r="BU63" s="444"/>
      <c r="BV63" s="444"/>
      <c r="BW63" s="444"/>
      <c r="BX63" s="444"/>
      <c r="BY63" s="444"/>
      <c r="BZ63" s="444"/>
      <c r="CA63" s="445" t="str">
        <f>IF(BM63="","",IF(AI63&gt;=V63,BM63+1,BM63))</f>
        <v/>
      </c>
      <c r="CB63" s="445"/>
      <c r="CC63" s="445"/>
      <c r="CD63" s="445"/>
      <c r="CE63" s="445"/>
      <c r="CF63" s="445"/>
      <c r="CG63" s="445"/>
    </row>
    <row r="64" spans="1:85" ht="13.5" customHeight="1" x14ac:dyDescent="0.15">
      <c r="A64" s="451"/>
      <c r="B64" s="452"/>
      <c r="C64" s="431"/>
      <c r="D64" s="432"/>
      <c r="E64" s="432"/>
      <c r="F64" s="432"/>
      <c r="G64" s="432"/>
      <c r="H64" s="454"/>
      <c r="I64" s="458"/>
      <c r="J64" s="459"/>
      <c r="K64" s="459"/>
      <c r="L64" s="459"/>
      <c r="M64" s="459"/>
      <c r="N64" s="459"/>
      <c r="O64" s="460"/>
      <c r="P64" s="431"/>
      <c r="Q64" s="432"/>
      <c r="R64" s="432"/>
      <c r="S64" s="432"/>
      <c r="T64" s="432"/>
      <c r="U64" s="433"/>
      <c r="V64" s="465"/>
      <c r="W64" s="466"/>
      <c r="X64" s="466"/>
      <c r="Y64" s="466"/>
      <c r="Z64" s="466"/>
      <c r="AA64" s="466"/>
      <c r="AB64" s="466"/>
      <c r="AC64" s="466"/>
      <c r="AD64" s="467"/>
      <c r="AE64" s="471"/>
      <c r="AF64" s="472"/>
      <c r="AG64" s="472"/>
      <c r="AH64" s="473"/>
      <c r="AI64" s="476"/>
      <c r="AJ64" s="466"/>
      <c r="AK64" s="466"/>
      <c r="AL64" s="466"/>
      <c r="AM64" s="466"/>
      <c r="AN64" s="466"/>
      <c r="AO64" s="466"/>
      <c r="AP64" s="466"/>
      <c r="AQ64" s="477"/>
      <c r="AR64" s="431"/>
      <c r="AS64" s="432"/>
      <c r="AT64" s="432"/>
      <c r="AU64" s="432"/>
      <c r="AV64" s="432"/>
      <c r="AW64" s="432"/>
      <c r="AX64" s="433"/>
      <c r="AY64" s="436"/>
      <c r="AZ64" s="437"/>
      <c r="BA64" s="437"/>
      <c r="BB64" s="437"/>
      <c r="BC64" s="432"/>
      <c r="BD64" s="432"/>
      <c r="BE64" s="437"/>
      <c r="BF64" s="437"/>
      <c r="BG64" s="437"/>
      <c r="BH64" s="437"/>
      <c r="BI64" s="440"/>
      <c r="BJ64" s="441"/>
      <c r="BL64" s="48"/>
      <c r="BM64" s="443"/>
      <c r="BN64" s="443"/>
      <c r="BO64" s="443"/>
      <c r="BP64" s="443"/>
      <c r="BQ64" s="443"/>
      <c r="BR64" s="443"/>
      <c r="BS64" s="443"/>
      <c r="BT64" s="444"/>
      <c r="BU64" s="444"/>
      <c r="BV64" s="444"/>
      <c r="BW64" s="444"/>
      <c r="BX64" s="444"/>
      <c r="BY64" s="444"/>
      <c r="BZ64" s="444"/>
      <c r="CA64" s="446"/>
      <c r="CB64" s="446"/>
      <c r="CC64" s="446"/>
      <c r="CD64" s="446"/>
      <c r="CE64" s="446"/>
      <c r="CF64" s="446"/>
      <c r="CG64" s="446"/>
    </row>
    <row r="65" spans="1:85" ht="13.5" customHeight="1" x14ac:dyDescent="0.15">
      <c r="BL65" s="48"/>
    </row>
    <row r="66" spans="1:85" ht="13.5" customHeight="1" x14ac:dyDescent="0.15">
      <c r="A66" s="447" t="s">
        <v>137</v>
      </c>
      <c r="B66" s="448"/>
      <c r="C66" s="428" t="s">
        <v>117</v>
      </c>
      <c r="D66" s="429"/>
      <c r="E66" s="429"/>
      <c r="F66" s="429"/>
      <c r="G66" s="429"/>
      <c r="H66" s="453"/>
      <c r="I66" s="455"/>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7"/>
      <c r="AN66" s="461" t="s">
        <v>118</v>
      </c>
      <c r="AO66" s="429"/>
      <c r="AP66" s="429"/>
      <c r="AQ66" s="429"/>
      <c r="AR66" s="429"/>
      <c r="AS66" s="453"/>
      <c r="AT66" s="456"/>
      <c r="AU66" s="456"/>
      <c r="AV66" s="456"/>
      <c r="AW66" s="456"/>
      <c r="AX66" s="456"/>
      <c r="AY66" s="456"/>
      <c r="AZ66" s="456"/>
      <c r="BA66" s="456"/>
      <c r="BB66" s="456"/>
      <c r="BC66" s="456"/>
      <c r="BD66" s="456"/>
      <c r="BE66" s="456"/>
      <c r="BF66" s="456"/>
      <c r="BG66" s="456"/>
      <c r="BH66" s="456"/>
      <c r="BI66" s="456"/>
      <c r="BJ66" s="457"/>
      <c r="BK66" s="48"/>
      <c r="BL66" s="48"/>
      <c r="BM66" s="48"/>
      <c r="BN66" s="48"/>
      <c r="BO66" s="48"/>
    </row>
    <row r="67" spans="1:85" ht="13.5" customHeight="1" x14ac:dyDescent="0.15">
      <c r="A67" s="449"/>
      <c r="B67" s="450"/>
      <c r="C67" s="431"/>
      <c r="D67" s="432"/>
      <c r="E67" s="432"/>
      <c r="F67" s="432"/>
      <c r="G67" s="432"/>
      <c r="H67" s="454"/>
      <c r="I67" s="458"/>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431"/>
      <c r="AO67" s="432"/>
      <c r="AP67" s="432"/>
      <c r="AQ67" s="432"/>
      <c r="AR67" s="432"/>
      <c r="AS67" s="454"/>
      <c r="AT67" s="459"/>
      <c r="AU67" s="459"/>
      <c r="AV67" s="459"/>
      <c r="AW67" s="459"/>
      <c r="AX67" s="459"/>
      <c r="AY67" s="459"/>
      <c r="AZ67" s="459"/>
      <c r="BA67" s="459"/>
      <c r="BB67" s="459"/>
      <c r="BC67" s="459"/>
      <c r="BD67" s="459"/>
      <c r="BE67" s="459"/>
      <c r="BF67" s="459"/>
      <c r="BG67" s="459"/>
      <c r="BH67" s="459"/>
      <c r="BI67" s="459"/>
      <c r="BJ67" s="460"/>
      <c r="BK67" s="48"/>
      <c r="BL67" s="48"/>
      <c r="BM67" s="48"/>
      <c r="BN67" s="48"/>
      <c r="BO67" s="48"/>
    </row>
    <row r="68" spans="1:85" ht="13.5" customHeight="1" x14ac:dyDescent="0.15">
      <c r="A68" s="449"/>
      <c r="B68" s="450"/>
      <c r="C68" s="461" t="s">
        <v>119</v>
      </c>
      <c r="D68" s="429"/>
      <c r="E68" s="429"/>
      <c r="F68" s="429"/>
      <c r="G68" s="429"/>
      <c r="H68" s="453"/>
      <c r="I68" s="455"/>
      <c r="J68" s="456"/>
      <c r="K68" s="456"/>
      <c r="L68" s="456"/>
      <c r="M68" s="456"/>
      <c r="N68" s="456"/>
      <c r="O68" s="457"/>
      <c r="P68" s="461" t="s">
        <v>120</v>
      </c>
      <c r="Q68" s="429"/>
      <c r="R68" s="429"/>
      <c r="S68" s="429"/>
      <c r="T68" s="429"/>
      <c r="U68" s="430"/>
      <c r="V68" s="462"/>
      <c r="W68" s="463"/>
      <c r="X68" s="463"/>
      <c r="Y68" s="463"/>
      <c r="Z68" s="463"/>
      <c r="AA68" s="463"/>
      <c r="AB68" s="463"/>
      <c r="AC68" s="463"/>
      <c r="AD68" s="464"/>
      <c r="AE68" s="468" t="s">
        <v>121</v>
      </c>
      <c r="AF68" s="469"/>
      <c r="AG68" s="469"/>
      <c r="AH68" s="470"/>
      <c r="AI68" s="474"/>
      <c r="AJ68" s="463"/>
      <c r="AK68" s="463"/>
      <c r="AL68" s="463"/>
      <c r="AM68" s="463"/>
      <c r="AN68" s="463"/>
      <c r="AO68" s="463"/>
      <c r="AP68" s="463"/>
      <c r="AQ68" s="475"/>
      <c r="AR68" s="428" t="s">
        <v>138</v>
      </c>
      <c r="AS68" s="429"/>
      <c r="AT68" s="429"/>
      <c r="AU68" s="429"/>
      <c r="AV68" s="429"/>
      <c r="AW68" s="429"/>
      <c r="AX68" s="430"/>
      <c r="AY68" s="434" t="str">
        <f>IF(CA68="","０",QUOTIENT(CA68,12))</f>
        <v>０</v>
      </c>
      <c r="AZ68" s="435"/>
      <c r="BA68" s="435"/>
      <c r="BB68" s="435"/>
      <c r="BC68" s="429" t="s">
        <v>97</v>
      </c>
      <c r="BD68" s="429"/>
      <c r="BE68" s="435" t="str">
        <f>IF(CA68="","０",MOD(CA68,12))</f>
        <v>０</v>
      </c>
      <c r="BF68" s="435"/>
      <c r="BG68" s="435"/>
      <c r="BH68" s="435"/>
      <c r="BI68" s="438" t="s">
        <v>115</v>
      </c>
      <c r="BJ68" s="439"/>
      <c r="BK68" s="48"/>
      <c r="BL68" s="48"/>
      <c r="BM68" s="442" t="str">
        <f>IF(OR(V68="",AI68=""),"",DATEDIF(V68,AI68,"Y")*12+DATEDIF(V68,AI68,"YM"))</f>
        <v/>
      </c>
      <c r="BN68" s="442"/>
      <c r="BO68" s="442"/>
      <c r="BP68" s="442"/>
      <c r="BQ68" s="442"/>
      <c r="BR68" s="442"/>
      <c r="BS68" s="442"/>
      <c r="BT68" s="444" t="str">
        <f>IF(BM68="","",DATE(YEAR(V68),MONTH(V68)+BM68,DAY(V68)))</f>
        <v/>
      </c>
      <c r="BU68" s="444"/>
      <c r="BV68" s="444"/>
      <c r="BW68" s="444"/>
      <c r="BX68" s="444"/>
      <c r="BY68" s="444"/>
      <c r="BZ68" s="444"/>
      <c r="CA68" s="445" t="str">
        <f>IF(BM68="","",IF(AI68&gt;=V68,BM68+1,BM68))</f>
        <v/>
      </c>
      <c r="CB68" s="445"/>
      <c r="CC68" s="445"/>
      <c r="CD68" s="445"/>
      <c r="CE68" s="445"/>
      <c r="CF68" s="445"/>
      <c r="CG68" s="445"/>
    </row>
    <row r="69" spans="1:85" ht="13.5" customHeight="1" x14ac:dyDescent="0.15">
      <c r="A69" s="451"/>
      <c r="B69" s="452"/>
      <c r="C69" s="431"/>
      <c r="D69" s="432"/>
      <c r="E69" s="432"/>
      <c r="F69" s="432"/>
      <c r="G69" s="432"/>
      <c r="H69" s="454"/>
      <c r="I69" s="458"/>
      <c r="J69" s="459"/>
      <c r="K69" s="459"/>
      <c r="L69" s="459"/>
      <c r="M69" s="459"/>
      <c r="N69" s="459"/>
      <c r="O69" s="460"/>
      <c r="P69" s="431"/>
      <c r="Q69" s="432"/>
      <c r="R69" s="432"/>
      <c r="S69" s="432"/>
      <c r="T69" s="432"/>
      <c r="U69" s="433"/>
      <c r="V69" s="465"/>
      <c r="W69" s="466"/>
      <c r="X69" s="466"/>
      <c r="Y69" s="466"/>
      <c r="Z69" s="466"/>
      <c r="AA69" s="466"/>
      <c r="AB69" s="466"/>
      <c r="AC69" s="466"/>
      <c r="AD69" s="467"/>
      <c r="AE69" s="471"/>
      <c r="AF69" s="472"/>
      <c r="AG69" s="472"/>
      <c r="AH69" s="473"/>
      <c r="AI69" s="476"/>
      <c r="AJ69" s="466"/>
      <c r="AK69" s="466"/>
      <c r="AL69" s="466"/>
      <c r="AM69" s="466"/>
      <c r="AN69" s="466"/>
      <c r="AO69" s="466"/>
      <c r="AP69" s="466"/>
      <c r="AQ69" s="477"/>
      <c r="AR69" s="431"/>
      <c r="AS69" s="432"/>
      <c r="AT69" s="432"/>
      <c r="AU69" s="432"/>
      <c r="AV69" s="432"/>
      <c r="AW69" s="432"/>
      <c r="AX69" s="433"/>
      <c r="AY69" s="436"/>
      <c r="AZ69" s="437"/>
      <c r="BA69" s="437"/>
      <c r="BB69" s="437"/>
      <c r="BC69" s="432"/>
      <c r="BD69" s="432"/>
      <c r="BE69" s="437"/>
      <c r="BF69" s="437"/>
      <c r="BG69" s="437"/>
      <c r="BH69" s="437"/>
      <c r="BI69" s="440"/>
      <c r="BJ69" s="441"/>
      <c r="BK69" s="48"/>
      <c r="BM69" s="443"/>
      <c r="BN69" s="443"/>
      <c r="BO69" s="443"/>
      <c r="BP69" s="443"/>
      <c r="BQ69" s="443"/>
      <c r="BR69" s="443"/>
      <c r="BS69" s="443"/>
      <c r="BT69" s="444"/>
      <c r="BU69" s="444"/>
      <c r="BV69" s="444"/>
      <c r="BW69" s="444"/>
      <c r="BX69" s="444"/>
      <c r="BY69" s="444"/>
      <c r="BZ69" s="444"/>
      <c r="CA69" s="446"/>
      <c r="CB69" s="446"/>
      <c r="CC69" s="446"/>
      <c r="CD69" s="446"/>
      <c r="CE69" s="446"/>
      <c r="CF69" s="446"/>
      <c r="CG69" s="446"/>
    </row>
    <row r="70" spans="1:85" ht="13.5" customHeight="1" x14ac:dyDescent="0.15">
      <c r="BL70" s="48"/>
    </row>
    <row r="71" spans="1:85" ht="13.5" customHeight="1" x14ac:dyDescent="0.15">
      <c r="A71" s="447" t="s">
        <v>203</v>
      </c>
      <c r="B71" s="448"/>
      <c r="C71" s="428" t="s">
        <v>117</v>
      </c>
      <c r="D71" s="429"/>
      <c r="E71" s="429"/>
      <c r="F71" s="429"/>
      <c r="G71" s="429"/>
      <c r="H71" s="453"/>
      <c r="I71" s="455"/>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7"/>
      <c r="AN71" s="461" t="s">
        <v>118</v>
      </c>
      <c r="AO71" s="429"/>
      <c r="AP71" s="429"/>
      <c r="AQ71" s="429"/>
      <c r="AR71" s="429"/>
      <c r="AS71" s="453"/>
      <c r="AT71" s="456"/>
      <c r="AU71" s="456"/>
      <c r="AV71" s="456"/>
      <c r="AW71" s="456"/>
      <c r="AX71" s="456"/>
      <c r="AY71" s="456"/>
      <c r="AZ71" s="456"/>
      <c r="BA71" s="456"/>
      <c r="BB71" s="456"/>
      <c r="BC71" s="456"/>
      <c r="BD71" s="456"/>
      <c r="BE71" s="456"/>
      <c r="BF71" s="456"/>
      <c r="BG71" s="456"/>
      <c r="BH71" s="456"/>
      <c r="BI71" s="456"/>
      <c r="BJ71" s="457"/>
      <c r="BK71" s="48"/>
      <c r="BL71" s="48"/>
      <c r="BM71" s="48"/>
      <c r="BN71" s="48"/>
      <c r="BO71" s="48"/>
    </row>
    <row r="72" spans="1:85" ht="13.5" customHeight="1" x14ac:dyDescent="0.15">
      <c r="A72" s="449"/>
      <c r="B72" s="450"/>
      <c r="C72" s="431"/>
      <c r="D72" s="432"/>
      <c r="E72" s="432"/>
      <c r="F72" s="432"/>
      <c r="G72" s="432"/>
      <c r="H72" s="454"/>
      <c r="I72" s="458"/>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431"/>
      <c r="AO72" s="432"/>
      <c r="AP72" s="432"/>
      <c r="AQ72" s="432"/>
      <c r="AR72" s="432"/>
      <c r="AS72" s="454"/>
      <c r="AT72" s="459"/>
      <c r="AU72" s="459"/>
      <c r="AV72" s="459"/>
      <c r="AW72" s="459"/>
      <c r="AX72" s="459"/>
      <c r="AY72" s="459"/>
      <c r="AZ72" s="459"/>
      <c r="BA72" s="459"/>
      <c r="BB72" s="459"/>
      <c r="BC72" s="459"/>
      <c r="BD72" s="459"/>
      <c r="BE72" s="459"/>
      <c r="BF72" s="459"/>
      <c r="BG72" s="459"/>
      <c r="BH72" s="459"/>
      <c r="BI72" s="459"/>
      <c r="BJ72" s="460"/>
      <c r="BK72" s="48"/>
      <c r="BL72" s="48"/>
      <c r="BM72" s="48"/>
      <c r="BN72" s="48"/>
      <c r="BO72" s="48"/>
    </row>
    <row r="73" spans="1:85" ht="13.5" customHeight="1" x14ac:dyDescent="0.15">
      <c r="A73" s="449"/>
      <c r="B73" s="450"/>
      <c r="C73" s="461" t="s">
        <v>119</v>
      </c>
      <c r="D73" s="429"/>
      <c r="E73" s="429"/>
      <c r="F73" s="429"/>
      <c r="G73" s="429"/>
      <c r="H73" s="453"/>
      <c r="I73" s="455"/>
      <c r="J73" s="456"/>
      <c r="K73" s="456"/>
      <c r="L73" s="456"/>
      <c r="M73" s="456"/>
      <c r="N73" s="456"/>
      <c r="O73" s="457"/>
      <c r="P73" s="461" t="s">
        <v>120</v>
      </c>
      <c r="Q73" s="429"/>
      <c r="R73" s="429"/>
      <c r="S73" s="429"/>
      <c r="T73" s="429"/>
      <c r="U73" s="430"/>
      <c r="V73" s="462"/>
      <c r="W73" s="463"/>
      <c r="X73" s="463"/>
      <c r="Y73" s="463"/>
      <c r="Z73" s="463"/>
      <c r="AA73" s="463"/>
      <c r="AB73" s="463"/>
      <c r="AC73" s="463"/>
      <c r="AD73" s="464"/>
      <c r="AE73" s="468" t="s">
        <v>121</v>
      </c>
      <c r="AF73" s="469"/>
      <c r="AG73" s="469"/>
      <c r="AH73" s="470"/>
      <c r="AI73" s="474"/>
      <c r="AJ73" s="463"/>
      <c r="AK73" s="463"/>
      <c r="AL73" s="463"/>
      <c r="AM73" s="463"/>
      <c r="AN73" s="463"/>
      <c r="AO73" s="463"/>
      <c r="AP73" s="463"/>
      <c r="AQ73" s="475"/>
      <c r="AR73" s="428" t="s">
        <v>138</v>
      </c>
      <c r="AS73" s="429"/>
      <c r="AT73" s="429"/>
      <c r="AU73" s="429"/>
      <c r="AV73" s="429"/>
      <c r="AW73" s="429"/>
      <c r="AX73" s="430"/>
      <c r="AY73" s="434" t="str">
        <f>IF(CA73="","０",QUOTIENT(CA73,12))</f>
        <v>０</v>
      </c>
      <c r="AZ73" s="435"/>
      <c r="BA73" s="435"/>
      <c r="BB73" s="435"/>
      <c r="BC73" s="429" t="s">
        <v>97</v>
      </c>
      <c r="BD73" s="429"/>
      <c r="BE73" s="435" t="str">
        <f>IF(CA73="","０",MOD(CA73,12))</f>
        <v>０</v>
      </c>
      <c r="BF73" s="435"/>
      <c r="BG73" s="435"/>
      <c r="BH73" s="435"/>
      <c r="BI73" s="438" t="s">
        <v>115</v>
      </c>
      <c r="BJ73" s="439"/>
      <c r="BK73" s="48"/>
      <c r="BL73" s="48"/>
      <c r="BM73" s="442" t="str">
        <f>IF(OR(V73="",AI73=""),"",DATEDIF(V73,AI73,"Y")*12+DATEDIF(V73,AI73,"YM"))</f>
        <v/>
      </c>
      <c r="BN73" s="442"/>
      <c r="BO73" s="442"/>
      <c r="BP73" s="442"/>
      <c r="BQ73" s="442"/>
      <c r="BR73" s="442"/>
      <c r="BS73" s="442"/>
      <c r="BT73" s="444" t="str">
        <f>IF(BM73="","",DATE(YEAR(V73),MONTH(V73)+BM73,DAY(V73)))</f>
        <v/>
      </c>
      <c r="BU73" s="444"/>
      <c r="BV73" s="444"/>
      <c r="BW73" s="444"/>
      <c r="BX73" s="444"/>
      <c r="BY73" s="444"/>
      <c r="BZ73" s="444"/>
      <c r="CA73" s="445" t="str">
        <f>IF(BM73="","",IF(AI73&gt;=V73,BM73+1,BM73))</f>
        <v/>
      </c>
      <c r="CB73" s="445"/>
      <c r="CC73" s="445"/>
      <c r="CD73" s="445"/>
      <c r="CE73" s="445"/>
      <c r="CF73" s="445"/>
      <c r="CG73" s="445"/>
    </row>
    <row r="74" spans="1:85" ht="13.5" customHeight="1" x14ac:dyDescent="0.15">
      <c r="A74" s="451"/>
      <c r="B74" s="452"/>
      <c r="C74" s="431"/>
      <c r="D74" s="432"/>
      <c r="E74" s="432"/>
      <c r="F74" s="432"/>
      <c r="G74" s="432"/>
      <c r="H74" s="454"/>
      <c r="I74" s="458"/>
      <c r="J74" s="459"/>
      <c r="K74" s="459"/>
      <c r="L74" s="459"/>
      <c r="M74" s="459"/>
      <c r="N74" s="459"/>
      <c r="O74" s="460"/>
      <c r="P74" s="431"/>
      <c r="Q74" s="432"/>
      <c r="R74" s="432"/>
      <c r="S74" s="432"/>
      <c r="T74" s="432"/>
      <c r="U74" s="433"/>
      <c r="V74" s="465"/>
      <c r="W74" s="466"/>
      <c r="X74" s="466"/>
      <c r="Y74" s="466"/>
      <c r="Z74" s="466"/>
      <c r="AA74" s="466"/>
      <c r="AB74" s="466"/>
      <c r="AC74" s="466"/>
      <c r="AD74" s="467"/>
      <c r="AE74" s="471"/>
      <c r="AF74" s="472"/>
      <c r="AG74" s="472"/>
      <c r="AH74" s="473"/>
      <c r="AI74" s="476"/>
      <c r="AJ74" s="466"/>
      <c r="AK74" s="466"/>
      <c r="AL74" s="466"/>
      <c r="AM74" s="466"/>
      <c r="AN74" s="466"/>
      <c r="AO74" s="466"/>
      <c r="AP74" s="466"/>
      <c r="AQ74" s="477"/>
      <c r="AR74" s="431"/>
      <c r="AS74" s="432"/>
      <c r="AT74" s="432"/>
      <c r="AU74" s="432"/>
      <c r="AV74" s="432"/>
      <c r="AW74" s="432"/>
      <c r="AX74" s="433"/>
      <c r="AY74" s="436"/>
      <c r="AZ74" s="437"/>
      <c r="BA74" s="437"/>
      <c r="BB74" s="437"/>
      <c r="BC74" s="432"/>
      <c r="BD74" s="432"/>
      <c r="BE74" s="437"/>
      <c r="BF74" s="437"/>
      <c r="BG74" s="437"/>
      <c r="BH74" s="437"/>
      <c r="BI74" s="440"/>
      <c r="BJ74" s="441"/>
      <c r="BK74" s="48"/>
      <c r="BM74" s="443"/>
      <c r="BN74" s="443"/>
      <c r="BO74" s="443"/>
      <c r="BP74" s="443"/>
      <c r="BQ74" s="443"/>
      <c r="BR74" s="443"/>
      <c r="BS74" s="443"/>
      <c r="BT74" s="444"/>
      <c r="BU74" s="444"/>
      <c r="BV74" s="444"/>
      <c r="BW74" s="444"/>
      <c r="BX74" s="444"/>
      <c r="BY74" s="444"/>
      <c r="BZ74" s="444"/>
      <c r="CA74" s="446"/>
      <c r="CB74" s="446"/>
      <c r="CC74" s="446"/>
      <c r="CD74" s="446"/>
      <c r="CE74" s="446"/>
      <c r="CF74" s="446"/>
      <c r="CG74" s="446"/>
    </row>
    <row r="75" spans="1:85" ht="13.5" customHeight="1" x14ac:dyDescent="0.15">
      <c r="BL75" s="48"/>
    </row>
    <row r="76" spans="1:85" ht="13.5" customHeight="1" x14ac:dyDescent="0.15">
      <c r="A76" s="447" t="s">
        <v>139</v>
      </c>
      <c r="B76" s="448"/>
      <c r="C76" s="428" t="s">
        <v>117</v>
      </c>
      <c r="D76" s="429"/>
      <c r="E76" s="429"/>
      <c r="F76" s="429"/>
      <c r="G76" s="429"/>
      <c r="H76" s="453"/>
      <c r="I76" s="455"/>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7"/>
      <c r="AN76" s="461" t="s">
        <v>118</v>
      </c>
      <c r="AO76" s="429"/>
      <c r="AP76" s="429"/>
      <c r="AQ76" s="429"/>
      <c r="AR76" s="429"/>
      <c r="AS76" s="453"/>
      <c r="AT76" s="456"/>
      <c r="AU76" s="456"/>
      <c r="AV76" s="456"/>
      <c r="AW76" s="456"/>
      <c r="AX76" s="456"/>
      <c r="AY76" s="456"/>
      <c r="AZ76" s="456"/>
      <c r="BA76" s="456"/>
      <c r="BB76" s="456"/>
      <c r="BC76" s="456"/>
      <c r="BD76" s="456"/>
      <c r="BE76" s="456"/>
      <c r="BF76" s="456"/>
      <c r="BG76" s="456"/>
      <c r="BH76" s="456"/>
      <c r="BI76" s="456"/>
      <c r="BJ76" s="457"/>
      <c r="BK76" s="48"/>
      <c r="BL76" s="48"/>
      <c r="BM76" s="48"/>
      <c r="BN76" s="48"/>
      <c r="BO76" s="48"/>
    </row>
    <row r="77" spans="1:85" ht="13.5" customHeight="1" x14ac:dyDescent="0.15">
      <c r="A77" s="449"/>
      <c r="B77" s="450"/>
      <c r="C77" s="431"/>
      <c r="D77" s="432"/>
      <c r="E77" s="432"/>
      <c r="F77" s="432"/>
      <c r="G77" s="432"/>
      <c r="H77" s="454"/>
      <c r="I77" s="458"/>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60"/>
      <c r="AN77" s="431"/>
      <c r="AO77" s="432"/>
      <c r="AP77" s="432"/>
      <c r="AQ77" s="432"/>
      <c r="AR77" s="432"/>
      <c r="AS77" s="454"/>
      <c r="AT77" s="459"/>
      <c r="AU77" s="459"/>
      <c r="AV77" s="459"/>
      <c r="AW77" s="459"/>
      <c r="AX77" s="459"/>
      <c r="AY77" s="459"/>
      <c r="AZ77" s="459"/>
      <c r="BA77" s="459"/>
      <c r="BB77" s="459"/>
      <c r="BC77" s="459"/>
      <c r="BD77" s="459"/>
      <c r="BE77" s="459"/>
      <c r="BF77" s="459"/>
      <c r="BG77" s="459"/>
      <c r="BH77" s="459"/>
      <c r="BI77" s="459"/>
      <c r="BJ77" s="460"/>
      <c r="BK77" s="48"/>
      <c r="BL77" s="48"/>
      <c r="BM77" s="48"/>
      <c r="BN77" s="48"/>
      <c r="BO77" s="48"/>
    </row>
    <row r="78" spans="1:85" ht="13.5" customHeight="1" x14ac:dyDescent="0.15">
      <c r="A78" s="449"/>
      <c r="B78" s="450"/>
      <c r="C78" s="461" t="s">
        <v>119</v>
      </c>
      <c r="D78" s="429"/>
      <c r="E78" s="429"/>
      <c r="F78" s="429"/>
      <c r="G78" s="429"/>
      <c r="H78" s="453"/>
      <c r="I78" s="455"/>
      <c r="J78" s="456"/>
      <c r="K78" s="456"/>
      <c r="L78" s="456"/>
      <c r="M78" s="456"/>
      <c r="N78" s="456"/>
      <c r="O78" s="457"/>
      <c r="P78" s="461" t="s">
        <v>120</v>
      </c>
      <c r="Q78" s="429"/>
      <c r="R78" s="429"/>
      <c r="S78" s="429"/>
      <c r="T78" s="429"/>
      <c r="U78" s="430"/>
      <c r="V78" s="462"/>
      <c r="W78" s="463"/>
      <c r="X78" s="463"/>
      <c r="Y78" s="463"/>
      <c r="Z78" s="463"/>
      <c r="AA78" s="463"/>
      <c r="AB78" s="463"/>
      <c r="AC78" s="463"/>
      <c r="AD78" s="464"/>
      <c r="AE78" s="468" t="s">
        <v>121</v>
      </c>
      <c r="AF78" s="469"/>
      <c r="AG78" s="469"/>
      <c r="AH78" s="470"/>
      <c r="AI78" s="474"/>
      <c r="AJ78" s="463"/>
      <c r="AK78" s="463"/>
      <c r="AL78" s="463"/>
      <c r="AM78" s="463"/>
      <c r="AN78" s="463"/>
      <c r="AO78" s="463"/>
      <c r="AP78" s="463"/>
      <c r="AQ78" s="475"/>
      <c r="AR78" s="428" t="s">
        <v>138</v>
      </c>
      <c r="AS78" s="429"/>
      <c r="AT78" s="429"/>
      <c r="AU78" s="429"/>
      <c r="AV78" s="429"/>
      <c r="AW78" s="429"/>
      <c r="AX78" s="430"/>
      <c r="AY78" s="434" t="str">
        <f>IF(CA78="","０",QUOTIENT(CA78,12))</f>
        <v>０</v>
      </c>
      <c r="AZ78" s="435"/>
      <c r="BA78" s="435"/>
      <c r="BB78" s="435"/>
      <c r="BC78" s="429" t="s">
        <v>97</v>
      </c>
      <c r="BD78" s="429"/>
      <c r="BE78" s="435" t="str">
        <f>IF(CA78="","０",MOD(CA78,12))</f>
        <v>０</v>
      </c>
      <c r="BF78" s="435"/>
      <c r="BG78" s="435"/>
      <c r="BH78" s="435"/>
      <c r="BI78" s="438" t="s">
        <v>115</v>
      </c>
      <c r="BJ78" s="439"/>
      <c r="BK78" s="48"/>
      <c r="BL78" s="48"/>
      <c r="BM78" s="442" t="str">
        <f>IF(OR(V78="",AI78=""),"",DATEDIF(V78,AI78,"Y")*12+DATEDIF(V78,AI78,"YM"))</f>
        <v/>
      </c>
      <c r="BN78" s="442"/>
      <c r="BO78" s="442"/>
      <c r="BP78" s="442"/>
      <c r="BQ78" s="442"/>
      <c r="BR78" s="442"/>
      <c r="BS78" s="442"/>
      <c r="BT78" s="444" t="str">
        <f>IF(BM78="","",DATE(YEAR(V78),MONTH(V78)+BM78,DAY(V78)))</f>
        <v/>
      </c>
      <c r="BU78" s="444"/>
      <c r="BV78" s="444"/>
      <c r="BW78" s="444"/>
      <c r="BX78" s="444"/>
      <c r="BY78" s="444"/>
      <c r="BZ78" s="444"/>
      <c r="CA78" s="445" t="str">
        <f>IF(BM78="","",IF(AI78&gt;=V78,BM78+1,BM78))</f>
        <v/>
      </c>
      <c r="CB78" s="445"/>
      <c r="CC78" s="445"/>
      <c r="CD78" s="445"/>
      <c r="CE78" s="445"/>
      <c r="CF78" s="445"/>
      <c r="CG78" s="445"/>
    </row>
    <row r="79" spans="1:85" ht="13.5" customHeight="1" x14ac:dyDescent="0.15">
      <c r="A79" s="451"/>
      <c r="B79" s="452"/>
      <c r="C79" s="431"/>
      <c r="D79" s="432"/>
      <c r="E79" s="432"/>
      <c r="F79" s="432"/>
      <c r="G79" s="432"/>
      <c r="H79" s="454"/>
      <c r="I79" s="458"/>
      <c r="J79" s="459"/>
      <c r="K79" s="459"/>
      <c r="L79" s="459"/>
      <c r="M79" s="459"/>
      <c r="N79" s="459"/>
      <c r="O79" s="460"/>
      <c r="P79" s="431"/>
      <c r="Q79" s="432"/>
      <c r="R79" s="432"/>
      <c r="S79" s="432"/>
      <c r="T79" s="432"/>
      <c r="U79" s="433"/>
      <c r="V79" s="465"/>
      <c r="W79" s="466"/>
      <c r="X79" s="466"/>
      <c r="Y79" s="466"/>
      <c r="Z79" s="466"/>
      <c r="AA79" s="466"/>
      <c r="AB79" s="466"/>
      <c r="AC79" s="466"/>
      <c r="AD79" s="467"/>
      <c r="AE79" s="471"/>
      <c r="AF79" s="472"/>
      <c r="AG79" s="472"/>
      <c r="AH79" s="473"/>
      <c r="AI79" s="476"/>
      <c r="AJ79" s="466"/>
      <c r="AK79" s="466"/>
      <c r="AL79" s="466"/>
      <c r="AM79" s="466"/>
      <c r="AN79" s="466"/>
      <c r="AO79" s="466"/>
      <c r="AP79" s="466"/>
      <c r="AQ79" s="477"/>
      <c r="AR79" s="431"/>
      <c r="AS79" s="432"/>
      <c r="AT79" s="432"/>
      <c r="AU79" s="432"/>
      <c r="AV79" s="432"/>
      <c r="AW79" s="432"/>
      <c r="AX79" s="433"/>
      <c r="AY79" s="436"/>
      <c r="AZ79" s="437"/>
      <c r="BA79" s="437"/>
      <c r="BB79" s="437"/>
      <c r="BC79" s="432"/>
      <c r="BD79" s="432"/>
      <c r="BE79" s="437"/>
      <c r="BF79" s="437"/>
      <c r="BG79" s="437"/>
      <c r="BH79" s="437"/>
      <c r="BI79" s="440"/>
      <c r="BJ79" s="441"/>
      <c r="BK79" s="48"/>
      <c r="BM79" s="443"/>
      <c r="BN79" s="443"/>
      <c r="BO79" s="443"/>
      <c r="BP79" s="443"/>
      <c r="BQ79" s="443"/>
      <c r="BR79" s="443"/>
      <c r="BS79" s="443"/>
      <c r="BT79" s="444"/>
      <c r="BU79" s="444"/>
      <c r="BV79" s="444"/>
      <c r="BW79" s="444"/>
      <c r="BX79" s="444"/>
      <c r="BY79" s="444"/>
      <c r="BZ79" s="444"/>
      <c r="CA79" s="446"/>
      <c r="CB79" s="446"/>
      <c r="CC79" s="446"/>
      <c r="CD79" s="446"/>
      <c r="CE79" s="446"/>
      <c r="CF79" s="446"/>
      <c r="CG79" s="446"/>
    </row>
    <row r="80" spans="1:85" ht="13.5" customHeight="1" x14ac:dyDescent="0.15">
      <c r="BL80" s="48"/>
    </row>
    <row r="81" spans="1:85" ht="13.5" customHeight="1" x14ac:dyDescent="0.15">
      <c r="A81" s="447" t="s">
        <v>198</v>
      </c>
      <c r="B81" s="448"/>
      <c r="C81" s="428" t="s">
        <v>117</v>
      </c>
      <c r="D81" s="429"/>
      <c r="E81" s="429"/>
      <c r="F81" s="429"/>
      <c r="G81" s="429"/>
      <c r="H81" s="453"/>
      <c r="I81" s="455"/>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7"/>
      <c r="AN81" s="461" t="s">
        <v>118</v>
      </c>
      <c r="AO81" s="429"/>
      <c r="AP81" s="429"/>
      <c r="AQ81" s="429"/>
      <c r="AR81" s="429"/>
      <c r="AS81" s="453"/>
      <c r="AT81" s="456"/>
      <c r="AU81" s="456"/>
      <c r="AV81" s="456"/>
      <c r="AW81" s="456"/>
      <c r="AX81" s="456"/>
      <c r="AY81" s="456"/>
      <c r="AZ81" s="456"/>
      <c r="BA81" s="456"/>
      <c r="BB81" s="456"/>
      <c r="BC81" s="456"/>
      <c r="BD81" s="456"/>
      <c r="BE81" s="456"/>
      <c r="BF81" s="456"/>
      <c r="BG81" s="456"/>
      <c r="BH81" s="456"/>
      <c r="BI81" s="456"/>
      <c r="BJ81" s="457"/>
      <c r="BK81" s="48"/>
      <c r="BL81" s="48"/>
      <c r="BM81" s="48"/>
      <c r="BN81" s="48"/>
      <c r="BO81" s="48"/>
    </row>
    <row r="82" spans="1:85" ht="13.5" customHeight="1" x14ac:dyDescent="0.15">
      <c r="A82" s="449"/>
      <c r="B82" s="450"/>
      <c r="C82" s="431"/>
      <c r="D82" s="432"/>
      <c r="E82" s="432"/>
      <c r="F82" s="432"/>
      <c r="G82" s="432"/>
      <c r="H82" s="454"/>
      <c r="I82" s="458"/>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60"/>
      <c r="AN82" s="431"/>
      <c r="AO82" s="432"/>
      <c r="AP82" s="432"/>
      <c r="AQ82" s="432"/>
      <c r="AR82" s="432"/>
      <c r="AS82" s="454"/>
      <c r="AT82" s="459"/>
      <c r="AU82" s="459"/>
      <c r="AV82" s="459"/>
      <c r="AW82" s="459"/>
      <c r="AX82" s="459"/>
      <c r="AY82" s="459"/>
      <c r="AZ82" s="459"/>
      <c r="BA82" s="459"/>
      <c r="BB82" s="459"/>
      <c r="BC82" s="459"/>
      <c r="BD82" s="459"/>
      <c r="BE82" s="459"/>
      <c r="BF82" s="459"/>
      <c r="BG82" s="459"/>
      <c r="BH82" s="459"/>
      <c r="BI82" s="459"/>
      <c r="BJ82" s="460"/>
      <c r="BK82" s="48"/>
      <c r="BL82" s="48"/>
      <c r="BM82" s="48"/>
      <c r="BN82" s="48"/>
      <c r="BO82" s="48"/>
    </row>
    <row r="83" spans="1:85" ht="13.5" customHeight="1" x14ac:dyDescent="0.15">
      <c r="A83" s="449"/>
      <c r="B83" s="450"/>
      <c r="C83" s="461" t="s">
        <v>119</v>
      </c>
      <c r="D83" s="429"/>
      <c r="E83" s="429"/>
      <c r="F83" s="429"/>
      <c r="G83" s="429"/>
      <c r="H83" s="453"/>
      <c r="I83" s="455"/>
      <c r="J83" s="456"/>
      <c r="K83" s="456"/>
      <c r="L83" s="456"/>
      <c r="M83" s="456"/>
      <c r="N83" s="456"/>
      <c r="O83" s="457"/>
      <c r="P83" s="461" t="s">
        <v>120</v>
      </c>
      <c r="Q83" s="429"/>
      <c r="R83" s="429"/>
      <c r="S83" s="429"/>
      <c r="T83" s="429"/>
      <c r="U83" s="430"/>
      <c r="V83" s="462"/>
      <c r="W83" s="463"/>
      <c r="X83" s="463"/>
      <c r="Y83" s="463"/>
      <c r="Z83" s="463"/>
      <c r="AA83" s="463"/>
      <c r="AB83" s="463"/>
      <c r="AC83" s="463"/>
      <c r="AD83" s="464"/>
      <c r="AE83" s="468" t="s">
        <v>121</v>
      </c>
      <c r="AF83" s="469"/>
      <c r="AG83" s="469"/>
      <c r="AH83" s="470"/>
      <c r="AI83" s="474"/>
      <c r="AJ83" s="463"/>
      <c r="AK83" s="463"/>
      <c r="AL83" s="463"/>
      <c r="AM83" s="463"/>
      <c r="AN83" s="463"/>
      <c r="AO83" s="463"/>
      <c r="AP83" s="463"/>
      <c r="AQ83" s="475"/>
      <c r="AR83" s="428" t="s">
        <v>138</v>
      </c>
      <c r="AS83" s="429"/>
      <c r="AT83" s="429"/>
      <c r="AU83" s="429"/>
      <c r="AV83" s="429"/>
      <c r="AW83" s="429"/>
      <c r="AX83" s="430"/>
      <c r="AY83" s="434" t="str">
        <f>IF(CA83="","０",QUOTIENT(CA83,12))</f>
        <v>０</v>
      </c>
      <c r="AZ83" s="435"/>
      <c r="BA83" s="435"/>
      <c r="BB83" s="435"/>
      <c r="BC83" s="429" t="s">
        <v>97</v>
      </c>
      <c r="BD83" s="429"/>
      <c r="BE83" s="435" t="str">
        <f>IF(CA83="","０",MOD(CA83,12))</f>
        <v>０</v>
      </c>
      <c r="BF83" s="435"/>
      <c r="BG83" s="435"/>
      <c r="BH83" s="435"/>
      <c r="BI83" s="438" t="s">
        <v>115</v>
      </c>
      <c r="BJ83" s="439"/>
      <c r="BK83" s="48"/>
      <c r="BL83" s="48"/>
      <c r="BM83" s="442" t="str">
        <f>IF(OR(V83="",AI83=""),"",DATEDIF(V83,AI83,"Y")*12+DATEDIF(V83,AI83,"YM"))</f>
        <v/>
      </c>
      <c r="BN83" s="442"/>
      <c r="BO83" s="442"/>
      <c r="BP83" s="442"/>
      <c r="BQ83" s="442"/>
      <c r="BR83" s="442"/>
      <c r="BS83" s="442"/>
      <c r="BT83" s="444" t="str">
        <f>IF(BM83="","",DATE(YEAR(V83),MONTH(V83)+BM83,DAY(V83)))</f>
        <v/>
      </c>
      <c r="BU83" s="444"/>
      <c r="BV83" s="444"/>
      <c r="BW83" s="444"/>
      <c r="BX83" s="444"/>
      <c r="BY83" s="444"/>
      <c r="BZ83" s="444"/>
      <c r="CA83" s="445" t="str">
        <f>IF(BM83="","",IF(AI83&gt;=V83,BM83+1,BM83))</f>
        <v/>
      </c>
      <c r="CB83" s="445"/>
      <c r="CC83" s="445"/>
      <c r="CD83" s="445"/>
      <c r="CE83" s="445"/>
      <c r="CF83" s="445"/>
      <c r="CG83" s="445"/>
    </row>
    <row r="84" spans="1:85" ht="13.5" customHeight="1" x14ac:dyDescent="0.15">
      <c r="A84" s="451"/>
      <c r="B84" s="452"/>
      <c r="C84" s="431"/>
      <c r="D84" s="432"/>
      <c r="E84" s="432"/>
      <c r="F84" s="432"/>
      <c r="G84" s="432"/>
      <c r="H84" s="454"/>
      <c r="I84" s="458"/>
      <c r="J84" s="459"/>
      <c r="K84" s="459"/>
      <c r="L84" s="459"/>
      <c r="M84" s="459"/>
      <c r="N84" s="459"/>
      <c r="O84" s="460"/>
      <c r="P84" s="431"/>
      <c r="Q84" s="432"/>
      <c r="R84" s="432"/>
      <c r="S84" s="432"/>
      <c r="T84" s="432"/>
      <c r="U84" s="433"/>
      <c r="V84" s="465"/>
      <c r="W84" s="466"/>
      <c r="X84" s="466"/>
      <c r="Y84" s="466"/>
      <c r="Z84" s="466"/>
      <c r="AA84" s="466"/>
      <c r="AB84" s="466"/>
      <c r="AC84" s="466"/>
      <c r="AD84" s="467"/>
      <c r="AE84" s="471"/>
      <c r="AF84" s="472"/>
      <c r="AG84" s="472"/>
      <c r="AH84" s="473"/>
      <c r="AI84" s="476"/>
      <c r="AJ84" s="466"/>
      <c r="AK84" s="466"/>
      <c r="AL84" s="466"/>
      <c r="AM84" s="466"/>
      <c r="AN84" s="466"/>
      <c r="AO84" s="466"/>
      <c r="AP84" s="466"/>
      <c r="AQ84" s="477"/>
      <c r="AR84" s="431"/>
      <c r="AS84" s="432"/>
      <c r="AT84" s="432"/>
      <c r="AU84" s="432"/>
      <c r="AV84" s="432"/>
      <c r="AW84" s="432"/>
      <c r="AX84" s="433"/>
      <c r="AY84" s="436"/>
      <c r="AZ84" s="437"/>
      <c r="BA84" s="437"/>
      <c r="BB84" s="437"/>
      <c r="BC84" s="432"/>
      <c r="BD84" s="432"/>
      <c r="BE84" s="437"/>
      <c r="BF84" s="437"/>
      <c r="BG84" s="437"/>
      <c r="BH84" s="437"/>
      <c r="BI84" s="440"/>
      <c r="BJ84" s="441"/>
      <c r="BK84" s="48"/>
      <c r="BM84" s="443"/>
      <c r="BN84" s="443"/>
      <c r="BO84" s="443"/>
      <c r="BP84" s="443"/>
      <c r="BQ84" s="443"/>
      <c r="BR84" s="443"/>
      <c r="BS84" s="443"/>
      <c r="BT84" s="444"/>
      <c r="BU84" s="444"/>
      <c r="BV84" s="444"/>
      <c r="BW84" s="444"/>
      <c r="BX84" s="444"/>
      <c r="BY84" s="444"/>
      <c r="BZ84" s="444"/>
      <c r="CA84" s="446"/>
      <c r="CB84" s="446"/>
      <c r="CC84" s="446"/>
      <c r="CD84" s="446"/>
      <c r="CE84" s="446"/>
      <c r="CF84" s="446"/>
      <c r="CG84" s="446"/>
    </row>
    <row r="85" spans="1:85" ht="13.5" customHeight="1" x14ac:dyDescent="0.15">
      <c r="BL85" s="48"/>
    </row>
    <row r="86" spans="1:85" ht="13.5" customHeight="1" x14ac:dyDescent="0.15">
      <c r="A86" s="447" t="s">
        <v>199</v>
      </c>
      <c r="B86" s="448"/>
      <c r="C86" s="428" t="s">
        <v>117</v>
      </c>
      <c r="D86" s="429"/>
      <c r="E86" s="429"/>
      <c r="F86" s="429"/>
      <c r="G86" s="429"/>
      <c r="H86" s="453"/>
      <c r="I86" s="455"/>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7"/>
      <c r="AN86" s="461" t="s">
        <v>118</v>
      </c>
      <c r="AO86" s="429"/>
      <c r="AP86" s="429"/>
      <c r="AQ86" s="429"/>
      <c r="AR86" s="429"/>
      <c r="AS86" s="453"/>
      <c r="AT86" s="456"/>
      <c r="AU86" s="456"/>
      <c r="AV86" s="456"/>
      <c r="AW86" s="456"/>
      <c r="AX86" s="456"/>
      <c r="AY86" s="456"/>
      <c r="AZ86" s="456"/>
      <c r="BA86" s="456"/>
      <c r="BB86" s="456"/>
      <c r="BC86" s="456"/>
      <c r="BD86" s="456"/>
      <c r="BE86" s="456"/>
      <c r="BF86" s="456"/>
      <c r="BG86" s="456"/>
      <c r="BH86" s="456"/>
      <c r="BI86" s="456"/>
      <c r="BJ86" s="457"/>
      <c r="BK86" s="48"/>
      <c r="BL86" s="48"/>
      <c r="BM86" s="48"/>
      <c r="BN86" s="48"/>
      <c r="BO86" s="48"/>
    </row>
    <row r="87" spans="1:85" ht="13.5" customHeight="1" x14ac:dyDescent="0.15">
      <c r="A87" s="449"/>
      <c r="B87" s="450"/>
      <c r="C87" s="431"/>
      <c r="D87" s="432"/>
      <c r="E87" s="432"/>
      <c r="F87" s="432"/>
      <c r="G87" s="432"/>
      <c r="H87" s="454"/>
      <c r="I87" s="458"/>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60"/>
      <c r="AN87" s="431"/>
      <c r="AO87" s="432"/>
      <c r="AP87" s="432"/>
      <c r="AQ87" s="432"/>
      <c r="AR87" s="432"/>
      <c r="AS87" s="454"/>
      <c r="AT87" s="459"/>
      <c r="AU87" s="459"/>
      <c r="AV87" s="459"/>
      <c r="AW87" s="459"/>
      <c r="AX87" s="459"/>
      <c r="AY87" s="459"/>
      <c r="AZ87" s="459"/>
      <c r="BA87" s="459"/>
      <c r="BB87" s="459"/>
      <c r="BC87" s="459"/>
      <c r="BD87" s="459"/>
      <c r="BE87" s="459"/>
      <c r="BF87" s="459"/>
      <c r="BG87" s="459"/>
      <c r="BH87" s="459"/>
      <c r="BI87" s="459"/>
      <c r="BJ87" s="460"/>
      <c r="BK87" s="48"/>
      <c r="BL87" s="48"/>
      <c r="BM87" s="48"/>
      <c r="BN87" s="48"/>
      <c r="BO87" s="48"/>
    </row>
    <row r="88" spans="1:85" ht="13.5" customHeight="1" x14ac:dyDescent="0.15">
      <c r="A88" s="449"/>
      <c r="B88" s="450"/>
      <c r="C88" s="461" t="s">
        <v>119</v>
      </c>
      <c r="D88" s="429"/>
      <c r="E88" s="429"/>
      <c r="F88" s="429"/>
      <c r="G88" s="429"/>
      <c r="H88" s="453"/>
      <c r="I88" s="455"/>
      <c r="J88" s="456"/>
      <c r="K88" s="456"/>
      <c r="L88" s="456"/>
      <c r="M88" s="456"/>
      <c r="N88" s="456"/>
      <c r="O88" s="457"/>
      <c r="P88" s="461" t="s">
        <v>120</v>
      </c>
      <c r="Q88" s="429"/>
      <c r="R88" s="429"/>
      <c r="S88" s="429"/>
      <c r="T88" s="429"/>
      <c r="U88" s="430"/>
      <c r="V88" s="462"/>
      <c r="W88" s="463"/>
      <c r="X88" s="463"/>
      <c r="Y88" s="463"/>
      <c r="Z88" s="463"/>
      <c r="AA88" s="463"/>
      <c r="AB88" s="463"/>
      <c r="AC88" s="463"/>
      <c r="AD88" s="464"/>
      <c r="AE88" s="468" t="s">
        <v>121</v>
      </c>
      <c r="AF88" s="469"/>
      <c r="AG88" s="469"/>
      <c r="AH88" s="470"/>
      <c r="AI88" s="474"/>
      <c r="AJ88" s="463"/>
      <c r="AK88" s="463"/>
      <c r="AL88" s="463"/>
      <c r="AM88" s="463"/>
      <c r="AN88" s="463"/>
      <c r="AO88" s="463"/>
      <c r="AP88" s="463"/>
      <c r="AQ88" s="475"/>
      <c r="AR88" s="428" t="s">
        <v>138</v>
      </c>
      <c r="AS88" s="429"/>
      <c r="AT88" s="429"/>
      <c r="AU88" s="429"/>
      <c r="AV88" s="429"/>
      <c r="AW88" s="429"/>
      <c r="AX88" s="430"/>
      <c r="AY88" s="434" t="str">
        <f>IF(CA88="","０",QUOTIENT(CA88,12))</f>
        <v>０</v>
      </c>
      <c r="AZ88" s="435"/>
      <c r="BA88" s="435"/>
      <c r="BB88" s="435"/>
      <c r="BC88" s="429" t="s">
        <v>97</v>
      </c>
      <c r="BD88" s="429"/>
      <c r="BE88" s="435" t="str">
        <f>IF(CA88="","０",MOD(CA88,12))</f>
        <v>０</v>
      </c>
      <c r="BF88" s="435"/>
      <c r="BG88" s="435"/>
      <c r="BH88" s="435"/>
      <c r="BI88" s="438" t="s">
        <v>115</v>
      </c>
      <c r="BJ88" s="439"/>
      <c r="BK88" s="48"/>
      <c r="BL88" s="48"/>
      <c r="BM88" s="442" t="str">
        <f>IF(OR(V88="",AI88=""),"",DATEDIF(V88,AI88,"Y")*12+DATEDIF(V88,AI88,"YM"))</f>
        <v/>
      </c>
      <c r="BN88" s="442"/>
      <c r="BO88" s="442"/>
      <c r="BP88" s="442"/>
      <c r="BQ88" s="442"/>
      <c r="BR88" s="442"/>
      <c r="BS88" s="442"/>
      <c r="BT88" s="444" t="str">
        <f>IF(BM88="","",DATE(YEAR(V88),MONTH(V88)+BM88,DAY(V88)))</f>
        <v/>
      </c>
      <c r="BU88" s="444"/>
      <c r="BV88" s="444"/>
      <c r="BW88" s="444"/>
      <c r="BX88" s="444"/>
      <c r="BY88" s="444"/>
      <c r="BZ88" s="444"/>
      <c r="CA88" s="445" t="str">
        <f>IF(BM88="","",IF(AI88&gt;=V88,BM88+1,BM88))</f>
        <v/>
      </c>
      <c r="CB88" s="445"/>
      <c r="CC88" s="445"/>
      <c r="CD88" s="445"/>
      <c r="CE88" s="445"/>
      <c r="CF88" s="445"/>
      <c r="CG88" s="445"/>
    </row>
    <row r="89" spans="1:85" ht="13.5" customHeight="1" x14ac:dyDescent="0.15">
      <c r="A89" s="451"/>
      <c r="B89" s="452"/>
      <c r="C89" s="431"/>
      <c r="D89" s="432"/>
      <c r="E89" s="432"/>
      <c r="F89" s="432"/>
      <c r="G89" s="432"/>
      <c r="H89" s="454"/>
      <c r="I89" s="458"/>
      <c r="J89" s="459"/>
      <c r="K89" s="459"/>
      <c r="L89" s="459"/>
      <c r="M89" s="459"/>
      <c r="N89" s="459"/>
      <c r="O89" s="460"/>
      <c r="P89" s="431"/>
      <c r="Q89" s="432"/>
      <c r="R89" s="432"/>
      <c r="S89" s="432"/>
      <c r="T89" s="432"/>
      <c r="U89" s="433"/>
      <c r="V89" s="465"/>
      <c r="W89" s="466"/>
      <c r="X89" s="466"/>
      <c r="Y89" s="466"/>
      <c r="Z89" s="466"/>
      <c r="AA89" s="466"/>
      <c r="AB89" s="466"/>
      <c r="AC89" s="466"/>
      <c r="AD89" s="467"/>
      <c r="AE89" s="471"/>
      <c r="AF89" s="472"/>
      <c r="AG89" s="472"/>
      <c r="AH89" s="473"/>
      <c r="AI89" s="476"/>
      <c r="AJ89" s="466"/>
      <c r="AK89" s="466"/>
      <c r="AL89" s="466"/>
      <c r="AM89" s="466"/>
      <c r="AN89" s="466"/>
      <c r="AO89" s="466"/>
      <c r="AP89" s="466"/>
      <c r="AQ89" s="477"/>
      <c r="AR89" s="431"/>
      <c r="AS89" s="432"/>
      <c r="AT89" s="432"/>
      <c r="AU89" s="432"/>
      <c r="AV89" s="432"/>
      <c r="AW89" s="432"/>
      <c r="AX89" s="433"/>
      <c r="AY89" s="436"/>
      <c r="AZ89" s="437"/>
      <c r="BA89" s="437"/>
      <c r="BB89" s="437"/>
      <c r="BC89" s="432"/>
      <c r="BD89" s="432"/>
      <c r="BE89" s="437"/>
      <c r="BF89" s="437"/>
      <c r="BG89" s="437"/>
      <c r="BH89" s="437"/>
      <c r="BI89" s="440"/>
      <c r="BJ89" s="441"/>
      <c r="BK89" s="48"/>
      <c r="BM89" s="443"/>
      <c r="BN89" s="443"/>
      <c r="BO89" s="443"/>
      <c r="BP89" s="443"/>
      <c r="BQ89" s="443"/>
      <c r="BR89" s="443"/>
      <c r="BS89" s="443"/>
      <c r="BT89" s="444"/>
      <c r="BU89" s="444"/>
      <c r="BV89" s="444"/>
      <c r="BW89" s="444"/>
      <c r="BX89" s="444"/>
      <c r="BY89" s="444"/>
      <c r="BZ89" s="444"/>
      <c r="CA89" s="446"/>
      <c r="CB89" s="446"/>
      <c r="CC89" s="446"/>
      <c r="CD89" s="446"/>
      <c r="CE89" s="446"/>
      <c r="CF89" s="446"/>
      <c r="CG89" s="446"/>
    </row>
    <row r="90" spans="1:85" ht="13.5" customHeight="1" x14ac:dyDescent="0.15">
      <c r="BL90" s="48"/>
    </row>
    <row r="91" spans="1:85" ht="13.5" customHeight="1" x14ac:dyDescent="0.15">
      <c r="A91" s="447" t="s">
        <v>200</v>
      </c>
      <c r="B91" s="448"/>
      <c r="C91" s="428" t="s">
        <v>117</v>
      </c>
      <c r="D91" s="429"/>
      <c r="E91" s="429"/>
      <c r="F91" s="429"/>
      <c r="G91" s="429"/>
      <c r="H91" s="453"/>
      <c r="I91" s="455"/>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7"/>
      <c r="AN91" s="461" t="s">
        <v>118</v>
      </c>
      <c r="AO91" s="429"/>
      <c r="AP91" s="429"/>
      <c r="AQ91" s="429"/>
      <c r="AR91" s="429"/>
      <c r="AS91" s="453"/>
      <c r="AT91" s="456"/>
      <c r="AU91" s="456"/>
      <c r="AV91" s="456"/>
      <c r="AW91" s="456"/>
      <c r="AX91" s="456"/>
      <c r="AY91" s="456"/>
      <c r="AZ91" s="456"/>
      <c r="BA91" s="456"/>
      <c r="BB91" s="456"/>
      <c r="BC91" s="456"/>
      <c r="BD91" s="456"/>
      <c r="BE91" s="456"/>
      <c r="BF91" s="456"/>
      <c r="BG91" s="456"/>
      <c r="BH91" s="456"/>
      <c r="BI91" s="456"/>
      <c r="BJ91" s="457"/>
      <c r="BK91" s="48"/>
      <c r="BL91" s="48"/>
      <c r="BM91" s="48"/>
      <c r="BN91" s="48"/>
      <c r="BO91" s="48"/>
    </row>
    <row r="92" spans="1:85" ht="13.5" customHeight="1" x14ac:dyDescent="0.15">
      <c r="A92" s="449"/>
      <c r="B92" s="450"/>
      <c r="C92" s="431"/>
      <c r="D92" s="432"/>
      <c r="E92" s="432"/>
      <c r="F92" s="432"/>
      <c r="G92" s="432"/>
      <c r="H92" s="454"/>
      <c r="I92" s="458"/>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c r="AN92" s="431"/>
      <c r="AO92" s="432"/>
      <c r="AP92" s="432"/>
      <c r="AQ92" s="432"/>
      <c r="AR92" s="432"/>
      <c r="AS92" s="454"/>
      <c r="AT92" s="459"/>
      <c r="AU92" s="459"/>
      <c r="AV92" s="459"/>
      <c r="AW92" s="459"/>
      <c r="AX92" s="459"/>
      <c r="AY92" s="459"/>
      <c r="AZ92" s="459"/>
      <c r="BA92" s="459"/>
      <c r="BB92" s="459"/>
      <c r="BC92" s="459"/>
      <c r="BD92" s="459"/>
      <c r="BE92" s="459"/>
      <c r="BF92" s="459"/>
      <c r="BG92" s="459"/>
      <c r="BH92" s="459"/>
      <c r="BI92" s="459"/>
      <c r="BJ92" s="460"/>
      <c r="BK92" s="48"/>
      <c r="BL92" s="48"/>
      <c r="BM92" s="48"/>
      <c r="BN92" s="48"/>
      <c r="BO92" s="48"/>
    </row>
    <row r="93" spans="1:85" ht="13.5" customHeight="1" x14ac:dyDescent="0.15">
      <c r="A93" s="449"/>
      <c r="B93" s="450"/>
      <c r="C93" s="461" t="s">
        <v>119</v>
      </c>
      <c r="D93" s="429"/>
      <c r="E93" s="429"/>
      <c r="F93" s="429"/>
      <c r="G93" s="429"/>
      <c r="H93" s="453"/>
      <c r="I93" s="455"/>
      <c r="J93" s="456"/>
      <c r="K93" s="456"/>
      <c r="L93" s="456"/>
      <c r="M93" s="456"/>
      <c r="N93" s="456"/>
      <c r="O93" s="457"/>
      <c r="P93" s="461" t="s">
        <v>120</v>
      </c>
      <c r="Q93" s="429"/>
      <c r="R93" s="429"/>
      <c r="S93" s="429"/>
      <c r="T93" s="429"/>
      <c r="U93" s="430"/>
      <c r="V93" s="462"/>
      <c r="W93" s="463"/>
      <c r="X93" s="463"/>
      <c r="Y93" s="463"/>
      <c r="Z93" s="463"/>
      <c r="AA93" s="463"/>
      <c r="AB93" s="463"/>
      <c r="AC93" s="463"/>
      <c r="AD93" s="464"/>
      <c r="AE93" s="468" t="s">
        <v>121</v>
      </c>
      <c r="AF93" s="469"/>
      <c r="AG93" s="469"/>
      <c r="AH93" s="470"/>
      <c r="AI93" s="474"/>
      <c r="AJ93" s="463"/>
      <c r="AK93" s="463"/>
      <c r="AL93" s="463"/>
      <c r="AM93" s="463"/>
      <c r="AN93" s="463"/>
      <c r="AO93" s="463"/>
      <c r="AP93" s="463"/>
      <c r="AQ93" s="475"/>
      <c r="AR93" s="428" t="s">
        <v>138</v>
      </c>
      <c r="AS93" s="429"/>
      <c r="AT93" s="429"/>
      <c r="AU93" s="429"/>
      <c r="AV93" s="429"/>
      <c r="AW93" s="429"/>
      <c r="AX93" s="430"/>
      <c r="AY93" s="434" t="str">
        <f>IF(CA93="","０",QUOTIENT(CA93,12))</f>
        <v>０</v>
      </c>
      <c r="AZ93" s="435"/>
      <c r="BA93" s="435"/>
      <c r="BB93" s="435"/>
      <c r="BC93" s="429" t="s">
        <v>97</v>
      </c>
      <c r="BD93" s="429"/>
      <c r="BE93" s="435" t="str">
        <f>IF(CA93="","０",MOD(CA93,12))</f>
        <v>０</v>
      </c>
      <c r="BF93" s="435"/>
      <c r="BG93" s="435"/>
      <c r="BH93" s="435"/>
      <c r="BI93" s="438" t="s">
        <v>115</v>
      </c>
      <c r="BJ93" s="439"/>
      <c r="BK93" s="48"/>
      <c r="BL93" s="48"/>
      <c r="BM93" s="442" t="str">
        <f>IF(OR(V93="",AI93=""),"",DATEDIF(V93,AI93,"Y")*12+DATEDIF(V93,AI93,"YM"))</f>
        <v/>
      </c>
      <c r="BN93" s="442"/>
      <c r="BO93" s="442"/>
      <c r="BP93" s="442"/>
      <c r="BQ93" s="442"/>
      <c r="BR93" s="442"/>
      <c r="BS93" s="442"/>
      <c r="BT93" s="444" t="str">
        <f>IF(BM93="","",DATE(YEAR(V93),MONTH(V93)+BM93,DAY(V93)))</f>
        <v/>
      </c>
      <c r="BU93" s="444"/>
      <c r="BV93" s="444"/>
      <c r="BW93" s="444"/>
      <c r="BX93" s="444"/>
      <c r="BY93" s="444"/>
      <c r="BZ93" s="444"/>
      <c r="CA93" s="445" t="str">
        <f>IF(BM93="","",IF(AI93&gt;=V93,BM93+1,BM93))</f>
        <v/>
      </c>
      <c r="CB93" s="445"/>
      <c r="CC93" s="445"/>
      <c r="CD93" s="445"/>
      <c r="CE93" s="445"/>
      <c r="CF93" s="445"/>
      <c r="CG93" s="445"/>
    </row>
    <row r="94" spans="1:85" ht="13.5" customHeight="1" x14ac:dyDescent="0.15">
      <c r="A94" s="451"/>
      <c r="B94" s="452"/>
      <c r="C94" s="431"/>
      <c r="D94" s="432"/>
      <c r="E94" s="432"/>
      <c r="F94" s="432"/>
      <c r="G94" s="432"/>
      <c r="H94" s="454"/>
      <c r="I94" s="458"/>
      <c r="J94" s="459"/>
      <c r="K94" s="459"/>
      <c r="L94" s="459"/>
      <c r="M94" s="459"/>
      <c r="N94" s="459"/>
      <c r="O94" s="460"/>
      <c r="P94" s="431"/>
      <c r="Q94" s="432"/>
      <c r="R94" s="432"/>
      <c r="S94" s="432"/>
      <c r="T94" s="432"/>
      <c r="U94" s="433"/>
      <c r="V94" s="465"/>
      <c r="W94" s="466"/>
      <c r="X94" s="466"/>
      <c r="Y94" s="466"/>
      <c r="Z94" s="466"/>
      <c r="AA94" s="466"/>
      <c r="AB94" s="466"/>
      <c r="AC94" s="466"/>
      <c r="AD94" s="467"/>
      <c r="AE94" s="471"/>
      <c r="AF94" s="472"/>
      <c r="AG94" s="472"/>
      <c r="AH94" s="473"/>
      <c r="AI94" s="476"/>
      <c r="AJ94" s="466"/>
      <c r="AK94" s="466"/>
      <c r="AL94" s="466"/>
      <c r="AM94" s="466"/>
      <c r="AN94" s="466"/>
      <c r="AO94" s="466"/>
      <c r="AP94" s="466"/>
      <c r="AQ94" s="477"/>
      <c r="AR94" s="431"/>
      <c r="AS94" s="432"/>
      <c r="AT94" s="432"/>
      <c r="AU94" s="432"/>
      <c r="AV94" s="432"/>
      <c r="AW94" s="432"/>
      <c r="AX94" s="433"/>
      <c r="AY94" s="436"/>
      <c r="AZ94" s="437"/>
      <c r="BA94" s="437"/>
      <c r="BB94" s="437"/>
      <c r="BC94" s="432"/>
      <c r="BD94" s="432"/>
      <c r="BE94" s="437"/>
      <c r="BF94" s="437"/>
      <c r="BG94" s="437"/>
      <c r="BH94" s="437"/>
      <c r="BI94" s="440"/>
      <c r="BJ94" s="441"/>
      <c r="BK94" s="48"/>
      <c r="BM94" s="443"/>
      <c r="BN94" s="443"/>
      <c r="BO94" s="443"/>
      <c r="BP94" s="443"/>
      <c r="BQ94" s="443"/>
      <c r="BR94" s="443"/>
      <c r="BS94" s="443"/>
      <c r="BT94" s="444"/>
      <c r="BU94" s="444"/>
      <c r="BV94" s="444"/>
      <c r="BW94" s="444"/>
      <c r="BX94" s="444"/>
      <c r="BY94" s="444"/>
      <c r="BZ94" s="444"/>
      <c r="CA94" s="446"/>
      <c r="CB94" s="446"/>
      <c r="CC94" s="446"/>
      <c r="CD94" s="446"/>
      <c r="CE94" s="446"/>
      <c r="CF94" s="446"/>
      <c r="CG94" s="446"/>
    </row>
    <row r="95" spans="1:85" ht="13.5" customHeight="1" x14ac:dyDescent="0.15">
      <c r="BL95" s="48"/>
    </row>
    <row r="96" spans="1:85" ht="13.5" customHeight="1" x14ac:dyDescent="0.15">
      <c r="A96" s="447" t="s">
        <v>201</v>
      </c>
      <c r="B96" s="448"/>
      <c r="C96" s="428" t="s">
        <v>117</v>
      </c>
      <c r="D96" s="429"/>
      <c r="E96" s="429"/>
      <c r="F96" s="429"/>
      <c r="G96" s="429"/>
      <c r="H96" s="453"/>
      <c r="I96" s="455"/>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7"/>
      <c r="AN96" s="461" t="s">
        <v>118</v>
      </c>
      <c r="AO96" s="429"/>
      <c r="AP96" s="429"/>
      <c r="AQ96" s="429"/>
      <c r="AR96" s="429"/>
      <c r="AS96" s="453"/>
      <c r="AT96" s="456"/>
      <c r="AU96" s="456"/>
      <c r="AV96" s="456"/>
      <c r="AW96" s="456"/>
      <c r="AX96" s="456"/>
      <c r="AY96" s="456"/>
      <c r="AZ96" s="456"/>
      <c r="BA96" s="456"/>
      <c r="BB96" s="456"/>
      <c r="BC96" s="456"/>
      <c r="BD96" s="456"/>
      <c r="BE96" s="456"/>
      <c r="BF96" s="456"/>
      <c r="BG96" s="456"/>
      <c r="BH96" s="456"/>
      <c r="BI96" s="456"/>
      <c r="BJ96" s="457"/>
      <c r="BK96" s="48"/>
      <c r="BL96" s="48"/>
      <c r="BM96" s="48"/>
      <c r="BN96" s="48"/>
      <c r="BO96" s="48"/>
    </row>
    <row r="97" spans="1:85" ht="13.5" customHeight="1" x14ac:dyDescent="0.15">
      <c r="A97" s="449"/>
      <c r="B97" s="450"/>
      <c r="C97" s="431"/>
      <c r="D97" s="432"/>
      <c r="E97" s="432"/>
      <c r="F97" s="432"/>
      <c r="G97" s="432"/>
      <c r="H97" s="454"/>
      <c r="I97" s="458"/>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60"/>
      <c r="AN97" s="431"/>
      <c r="AO97" s="432"/>
      <c r="AP97" s="432"/>
      <c r="AQ97" s="432"/>
      <c r="AR97" s="432"/>
      <c r="AS97" s="454"/>
      <c r="AT97" s="459"/>
      <c r="AU97" s="459"/>
      <c r="AV97" s="459"/>
      <c r="AW97" s="459"/>
      <c r="AX97" s="459"/>
      <c r="AY97" s="459"/>
      <c r="AZ97" s="459"/>
      <c r="BA97" s="459"/>
      <c r="BB97" s="459"/>
      <c r="BC97" s="459"/>
      <c r="BD97" s="459"/>
      <c r="BE97" s="459"/>
      <c r="BF97" s="459"/>
      <c r="BG97" s="459"/>
      <c r="BH97" s="459"/>
      <c r="BI97" s="459"/>
      <c r="BJ97" s="460"/>
      <c r="BK97" s="48"/>
      <c r="BL97" s="48"/>
      <c r="BM97" s="48"/>
      <c r="BN97" s="48"/>
      <c r="BO97" s="48"/>
    </row>
    <row r="98" spans="1:85" ht="13.5" customHeight="1" x14ac:dyDescent="0.15">
      <c r="A98" s="449"/>
      <c r="B98" s="450"/>
      <c r="C98" s="461" t="s">
        <v>119</v>
      </c>
      <c r="D98" s="429"/>
      <c r="E98" s="429"/>
      <c r="F98" s="429"/>
      <c r="G98" s="429"/>
      <c r="H98" s="453"/>
      <c r="I98" s="455"/>
      <c r="J98" s="456"/>
      <c r="K98" s="456"/>
      <c r="L98" s="456"/>
      <c r="M98" s="456"/>
      <c r="N98" s="456"/>
      <c r="O98" s="457"/>
      <c r="P98" s="461" t="s">
        <v>120</v>
      </c>
      <c r="Q98" s="429"/>
      <c r="R98" s="429"/>
      <c r="S98" s="429"/>
      <c r="T98" s="429"/>
      <c r="U98" s="430"/>
      <c r="V98" s="462"/>
      <c r="W98" s="463"/>
      <c r="X98" s="463"/>
      <c r="Y98" s="463"/>
      <c r="Z98" s="463"/>
      <c r="AA98" s="463"/>
      <c r="AB98" s="463"/>
      <c r="AC98" s="463"/>
      <c r="AD98" s="464"/>
      <c r="AE98" s="468" t="s">
        <v>121</v>
      </c>
      <c r="AF98" s="469"/>
      <c r="AG98" s="469"/>
      <c r="AH98" s="470"/>
      <c r="AI98" s="474"/>
      <c r="AJ98" s="463"/>
      <c r="AK98" s="463"/>
      <c r="AL98" s="463"/>
      <c r="AM98" s="463"/>
      <c r="AN98" s="463"/>
      <c r="AO98" s="463"/>
      <c r="AP98" s="463"/>
      <c r="AQ98" s="475"/>
      <c r="AR98" s="428" t="s">
        <v>138</v>
      </c>
      <c r="AS98" s="429"/>
      <c r="AT98" s="429"/>
      <c r="AU98" s="429"/>
      <c r="AV98" s="429"/>
      <c r="AW98" s="429"/>
      <c r="AX98" s="430"/>
      <c r="AY98" s="434" t="str">
        <f>IF(CA98="","０",QUOTIENT(CA98,12))</f>
        <v>０</v>
      </c>
      <c r="AZ98" s="435"/>
      <c r="BA98" s="435"/>
      <c r="BB98" s="435"/>
      <c r="BC98" s="429" t="s">
        <v>97</v>
      </c>
      <c r="BD98" s="429"/>
      <c r="BE98" s="435" t="str">
        <f>IF(CA98="","０",MOD(CA98,12))</f>
        <v>０</v>
      </c>
      <c r="BF98" s="435"/>
      <c r="BG98" s="435"/>
      <c r="BH98" s="435"/>
      <c r="BI98" s="438" t="s">
        <v>115</v>
      </c>
      <c r="BJ98" s="439"/>
      <c r="BK98" s="48"/>
      <c r="BL98" s="48"/>
      <c r="BM98" s="442" t="str">
        <f>IF(OR(V98="",AI98=""),"",DATEDIF(V98,AI98,"Y")*12+DATEDIF(V98,AI98,"YM"))</f>
        <v/>
      </c>
      <c r="BN98" s="442"/>
      <c r="BO98" s="442"/>
      <c r="BP98" s="442"/>
      <c r="BQ98" s="442"/>
      <c r="BR98" s="442"/>
      <c r="BS98" s="442"/>
      <c r="BT98" s="444" t="str">
        <f>IF(BM98="","",DATE(YEAR(V98),MONTH(V98)+BM98,DAY(V98)))</f>
        <v/>
      </c>
      <c r="BU98" s="444"/>
      <c r="BV98" s="444"/>
      <c r="BW98" s="444"/>
      <c r="BX98" s="444"/>
      <c r="BY98" s="444"/>
      <c r="BZ98" s="444"/>
      <c r="CA98" s="445" t="str">
        <f>IF(BM98="","",IF(AI98&gt;=V98,BM98+1,BM98))</f>
        <v/>
      </c>
      <c r="CB98" s="445"/>
      <c r="CC98" s="445"/>
      <c r="CD98" s="445"/>
      <c r="CE98" s="445"/>
      <c r="CF98" s="445"/>
      <c r="CG98" s="445"/>
    </row>
    <row r="99" spans="1:85" ht="13.5" customHeight="1" x14ac:dyDescent="0.15">
      <c r="A99" s="451"/>
      <c r="B99" s="452"/>
      <c r="C99" s="431"/>
      <c r="D99" s="432"/>
      <c r="E99" s="432"/>
      <c r="F99" s="432"/>
      <c r="G99" s="432"/>
      <c r="H99" s="454"/>
      <c r="I99" s="458"/>
      <c r="J99" s="459"/>
      <c r="K99" s="459"/>
      <c r="L99" s="459"/>
      <c r="M99" s="459"/>
      <c r="N99" s="459"/>
      <c r="O99" s="460"/>
      <c r="P99" s="431"/>
      <c r="Q99" s="432"/>
      <c r="R99" s="432"/>
      <c r="S99" s="432"/>
      <c r="T99" s="432"/>
      <c r="U99" s="433"/>
      <c r="V99" s="465"/>
      <c r="W99" s="466"/>
      <c r="X99" s="466"/>
      <c r="Y99" s="466"/>
      <c r="Z99" s="466"/>
      <c r="AA99" s="466"/>
      <c r="AB99" s="466"/>
      <c r="AC99" s="466"/>
      <c r="AD99" s="467"/>
      <c r="AE99" s="471"/>
      <c r="AF99" s="472"/>
      <c r="AG99" s="472"/>
      <c r="AH99" s="473"/>
      <c r="AI99" s="476"/>
      <c r="AJ99" s="466"/>
      <c r="AK99" s="466"/>
      <c r="AL99" s="466"/>
      <c r="AM99" s="466"/>
      <c r="AN99" s="466"/>
      <c r="AO99" s="466"/>
      <c r="AP99" s="466"/>
      <c r="AQ99" s="477"/>
      <c r="AR99" s="431"/>
      <c r="AS99" s="432"/>
      <c r="AT99" s="432"/>
      <c r="AU99" s="432"/>
      <c r="AV99" s="432"/>
      <c r="AW99" s="432"/>
      <c r="AX99" s="433"/>
      <c r="AY99" s="436"/>
      <c r="AZ99" s="437"/>
      <c r="BA99" s="437"/>
      <c r="BB99" s="437"/>
      <c r="BC99" s="432"/>
      <c r="BD99" s="432"/>
      <c r="BE99" s="437"/>
      <c r="BF99" s="437"/>
      <c r="BG99" s="437"/>
      <c r="BH99" s="437"/>
      <c r="BI99" s="440"/>
      <c r="BJ99" s="441"/>
      <c r="BK99" s="48"/>
      <c r="BM99" s="443"/>
      <c r="BN99" s="443"/>
      <c r="BO99" s="443"/>
      <c r="BP99" s="443"/>
      <c r="BQ99" s="443"/>
      <c r="BR99" s="443"/>
      <c r="BS99" s="443"/>
      <c r="BT99" s="444"/>
      <c r="BU99" s="444"/>
      <c r="BV99" s="444"/>
      <c r="BW99" s="444"/>
      <c r="BX99" s="444"/>
      <c r="BY99" s="444"/>
      <c r="BZ99" s="444"/>
      <c r="CA99" s="446"/>
      <c r="CB99" s="446"/>
      <c r="CC99" s="446"/>
      <c r="CD99" s="446"/>
      <c r="CE99" s="446"/>
      <c r="CF99" s="446"/>
      <c r="CG99" s="446"/>
    </row>
    <row r="100" spans="1:85" ht="13.5" customHeight="1" x14ac:dyDescent="0.15">
      <c r="BL100" s="48"/>
    </row>
    <row r="101" spans="1:85" ht="13.5" customHeight="1" x14ac:dyDescent="0.15">
      <c r="A101" s="447" t="s">
        <v>202</v>
      </c>
      <c r="B101" s="448"/>
      <c r="C101" s="428" t="s">
        <v>117</v>
      </c>
      <c r="D101" s="429"/>
      <c r="E101" s="429"/>
      <c r="F101" s="429"/>
      <c r="G101" s="429"/>
      <c r="H101" s="453"/>
      <c r="I101" s="455"/>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7"/>
      <c r="AN101" s="461" t="s">
        <v>118</v>
      </c>
      <c r="AO101" s="429"/>
      <c r="AP101" s="429"/>
      <c r="AQ101" s="429"/>
      <c r="AR101" s="429"/>
      <c r="AS101" s="453"/>
      <c r="AT101" s="456"/>
      <c r="AU101" s="456"/>
      <c r="AV101" s="456"/>
      <c r="AW101" s="456"/>
      <c r="AX101" s="456"/>
      <c r="AY101" s="456"/>
      <c r="AZ101" s="456"/>
      <c r="BA101" s="456"/>
      <c r="BB101" s="456"/>
      <c r="BC101" s="456"/>
      <c r="BD101" s="456"/>
      <c r="BE101" s="456"/>
      <c r="BF101" s="456"/>
      <c r="BG101" s="456"/>
      <c r="BH101" s="456"/>
      <c r="BI101" s="456"/>
      <c r="BJ101" s="457"/>
      <c r="BK101" s="48"/>
      <c r="BL101" s="48"/>
      <c r="BM101" s="48"/>
      <c r="BN101" s="48"/>
      <c r="BO101" s="48"/>
    </row>
    <row r="102" spans="1:85" ht="13.5" customHeight="1" x14ac:dyDescent="0.15">
      <c r="A102" s="449"/>
      <c r="B102" s="450"/>
      <c r="C102" s="431"/>
      <c r="D102" s="432"/>
      <c r="E102" s="432"/>
      <c r="F102" s="432"/>
      <c r="G102" s="432"/>
      <c r="H102" s="454"/>
      <c r="I102" s="458"/>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c r="AN102" s="431"/>
      <c r="AO102" s="432"/>
      <c r="AP102" s="432"/>
      <c r="AQ102" s="432"/>
      <c r="AR102" s="432"/>
      <c r="AS102" s="454"/>
      <c r="AT102" s="459"/>
      <c r="AU102" s="459"/>
      <c r="AV102" s="459"/>
      <c r="AW102" s="459"/>
      <c r="AX102" s="459"/>
      <c r="AY102" s="459"/>
      <c r="AZ102" s="459"/>
      <c r="BA102" s="459"/>
      <c r="BB102" s="459"/>
      <c r="BC102" s="459"/>
      <c r="BD102" s="459"/>
      <c r="BE102" s="459"/>
      <c r="BF102" s="459"/>
      <c r="BG102" s="459"/>
      <c r="BH102" s="459"/>
      <c r="BI102" s="459"/>
      <c r="BJ102" s="460"/>
      <c r="BK102" s="48"/>
      <c r="BL102" s="48"/>
      <c r="BM102" s="48"/>
      <c r="BN102" s="48"/>
      <c r="BO102" s="48"/>
    </row>
    <row r="103" spans="1:85" ht="13.5" customHeight="1" x14ac:dyDescent="0.15">
      <c r="A103" s="449"/>
      <c r="B103" s="450"/>
      <c r="C103" s="461" t="s">
        <v>119</v>
      </c>
      <c r="D103" s="429"/>
      <c r="E103" s="429"/>
      <c r="F103" s="429"/>
      <c r="G103" s="429"/>
      <c r="H103" s="453"/>
      <c r="I103" s="455"/>
      <c r="J103" s="456"/>
      <c r="K103" s="456"/>
      <c r="L103" s="456"/>
      <c r="M103" s="456"/>
      <c r="N103" s="456"/>
      <c r="O103" s="457"/>
      <c r="P103" s="461" t="s">
        <v>120</v>
      </c>
      <c r="Q103" s="429"/>
      <c r="R103" s="429"/>
      <c r="S103" s="429"/>
      <c r="T103" s="429"/>
      <c r="U103" s="430"/>
      <c r="V103" s="462"/>
      <c r="W103" s="463"/>
      <c r="X103" s="463"/>
      <c r="Y103" s="463"/>
      <c r="Z103" s="463"/>
      <c r="AA103" s="463"/>
      <c r="AB103" s="463"/>
      <c r="AC103" s="463"/>
      <c r="AD103" s="464"/>
      <c r="AE103" s="468" t="s">
        <v>121</v>
      </c>
      <c r="AF103" s="469"/>
      <c r="AG103" s="469"/>
      <c r="AH103" s="470"/>
      <c r="AI103" s="474"/>
      <c r="AJ103" s="463"/>
      <c r="AK103" s="463"/>
      <c r="AL103" s="463"/>
      <c r="AM103" s="463"/>
      <c r="AN103" s="463"/>
      <c r="AO103" s="463"/>
      <c r="AP103" s="463"/>
      <c r="AQ103" s="475"/>
      <c r="AR103" s="428" t="s">
        <v>138</v>
      </c>
      <c r="AS103" s="429"/>
      <c r="AT103" s="429"/>
      <c r="AU103" s="429"/>
      <c r="AV103" s="429"/>
      <c r="AW103" s="429"/>
      <c r="AX103" s="430"/>
      <c r="AY103" s="434" t="str">
        <f>IF(CA103="","０",QUOTIENT(CA103,12))</f>
        <v>０</v>
      </c>
      <c r="AZ103" s="435"/>
      <c r="BA103" s="435"/>
      <c r="BB103" s="435"/>
      <c r="BC103" s="429" t="s">
        <v>97</v>
      </c>
      <c r="BD103" s="429"/>
      <c r="BE103" s="435" t="str">
        <f>IF(CA103="","０",MOD(CA103,12))</f>
        <v>０</v>
      </c>
      <c r="BF103" s="435"/>
      <c r="BG103" s="435"/>
      <c r="BH103" s="435"/>
      <c r="BI103" s="438" t="s">
        <v>115</v>
      </c>
      <c r="BJ103" s="439"/>
      <c r="BK103" s="48"/>
      <c r="BL103" s="48"/>
      <c r="BM103" s="442" t="str">
        <f>IF(OR(V103="",AI103=""),"",DATEDIF(V103,AI103,"Y")*12+DATEDIF(V103,AI103,"YM"))</f>
        <v/>
      </c>
      <c r="BN103" s="442"/>
      <c r="BO103" s="442"/>
      <c r="BP103" s="442"/>
      <c r="BQ103" s="442"/>
      <c r="BR103" s="442"/>
      <c r="BS103" s="442"/>
      <c r="BT103" s="444" t="str">
        <f>IF(BM103="","",DATE(YEAR(V103),MONTH(V103)+BM103,DAY(V103)))</f>
        <v/>
      </c>
      <c r="BU103" s="444"/>
      <c r="BV103" s="444"/>
      <c r="BW103" s="444"/>
      <c r="BX103" s="444"/>
      <c r="BY103" s="444"/>
      <c r="BZ103" s="444"/>
      <c r="CA103" s="445" t="str">
        <f>IF(BM103="","",IF(AI103&gt;=V103,BM103+1,BM103))</f>
        <v/>
      </c>
      <c r="CB103" s="445"/>
      <c r="CC103" s="445"/>
      <c r="CD103" s="445"/>
      <c r="CE103" s="445"/>
      <c r="CF103" s="445"/>
      <c r="CG103" s="445"/>
    </row>
    <row r="104" spans="1:85" ht="13.5" customHeight="1" x14ac:dyDescent="0.15">
      <c r="A104" s="451"/>
      <c r="B104" s="452"/>
      <c r="C104" s="431"/>
      <c r="D104" s="432"/>
      <c r="E104" s="432"/>
      <c r="F104" s="432"/>
      <c r="G104" s="432"/>
      <c r="H104" s="454"/>
      <c r="I104" s="458"/>
      <c r="J104" s="459"/>
      <c r="K104" s="459"/>
      <c r="L104" s="459"/>
      <c r="M104" s="459"/>
      <c r="N104" s="459"/>
      <c r="O104" s="460"/>
      <c r="P104" s="431"/>
      <c r="Q104" s="432"/>
      <c r="R104" s="432"/>
      <c r="S104" s="432"/>
      <c r="T104" s="432"/>
      <c r="U104" s="433"/>
      <c r="V104" s="465"/>
      <c r="W104" s="466"/>
      <c r="X104" s="466"/>
      <c r="Y104" s="466"/>
      <c r="Z104" s="466"/>
      <c r="AA104" s="466"/>
      <c r="AB104" s="466"/>
      <c r="AC104" s="466"/>
      <c r="AD104" s="467"/>
      <c r="AE104" s="471"/>
      <c r="AF104" s="472"/>
      <c r="AG104" s="472"/>
      <c r="AH104" s="473"/>
      <c r="AI104" s="476"/>
      <c r="AJ104" s="466"/>
      <c r="AK104" s="466"/>
      <c r="AL104" s="466"/>
      <c r="AM104" s="466"/>
      <c r="AN104" s="466"/>
      <c r="AO104" s="466"/>
      <c r="AP104" s="466"/>
      <c r="AQ104" s="477"/>
      <c r="AR104" s="431"/>
      <c r="AS104" s="432"/>
      <c r="AT104" s="432"/>
      <c r="AU104" s="432"/>
      <c r="AV104" s="432"/>
      <c r="AW104" s="432"/>
      <c r="AX104" s="433"/>
      <c r="AY104" s="436"/>
      <c r="AZ104" s="437"/>
      <c r="BA104" s="437"/>
      <c r="BB104" s="437"/>
      <c r="BC104" s="432"/>
      <c r="BD104" s="432"/>
      <c r="BE104" s="437"/>
      <c r="BF104" s="437"/>
      <c r="BG104" s="437"/>
      <c r="BH104" s="437"/>
      <c r="BI104" s="440"/>
      <c r="BJ104" s="441"/>
      <c r="BK104" s="48"/>
      <c r="BM104" s="443"/>
      <c r="BN104" s="443"/>
      <c r="BO104" s="443"/>
      <c r="BP104" s="443"/>
      <c r="BQ104" s="443"/>
      <c r="BR104" s="443"/>
      <c r="BS104" s="443"/>
      <c r="BT104" s="444"/>
      <c r="BU104" s="444"/>
      <c r="BV104" s="444"/>
      <c r="BW104" s="444"/>
      <c r="BX104" s="444"/>
      <c r="BY104" s="444"/>
      <c r="BZ104" s="444"/>
      <c r="CA104" s="446"/>
      <c r="CB104" s="446"/>
      <c r="CC104" s="446"/>
      <c r="CD104" s="446"/>
      <c r="CE104" s="446"/>
      <c r="CF104" s="446"/>
      <c r="CG104" s="446"/>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p2c5PZQ5v2h5ByiyPvOqkWL587Az+hxOPKJLPvFULpxm/wQO4BuGp9Ule5BWsYO0VjuayTPSNw7h6sJ23soA==" saltValue="RRAuJL3pVhxZoBeQSFEBxg==" spinCount="100000" sheet="1" objects="1" scenarios="1"/>
  <mergeCells count="396">
    <mergeCell ref="AP1:AS1"/>
    <mergeCell ref="BC1:BE1"/>
    <mergeCell ref="AP2:BF3"/>
    <mergeCell ref="BG2:BJ4"/>
    <mergeCell ref="A6:D8"/>
    <mergeCell ref="E6:AB8"/>
    <mergeCell ref="AC6:AF7"/>
    <mergeCell ref="AG6:BJ6"/>
    <mergeCell ref="BA8:BB8"/>
    <mergeCell ref="BC8:BF8"/>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X12:X13"/>
    <mergeCell ref="Y12:Z13"/>
    <mergeCell ref="AA12:AA13"/>
    <mergeCell ref="C14:R15"/>
    <mergeCell ref="S14:U14"/>
    <mergeCell ref="V14:W15"/>
    <mergeCell ref="X14:X15"/>
    <mergeCell ref="Y14:Z15"/>
    <mergeCell ref="AA14:AA15"/>
    <mergeCell ref="BE12:BF13"/>
    <mergeCell ref="BG12:BG13"/>
    <mergeCell ref="BH12:BI13"/>
    <mergeCell ref="C12:R13"/>
    <mergeCell ref="BE14:BF15"/>
    <mergeCell ref="BG14:BG15"/>
    <mergeCell ref="BH14:BI15"/>
    <mergeCell ref="BJ14:BJ15"/>
    <mergeCell ref="S15:U15"/>
    <mergeCell ref="AY15:BA15"/>
    <mergeCell ref="AB14:AC15"/>
    <mergeCell ref="AD14:AD15"/>
    <mergeCell ref="AI14:AX15"/>
    <mergeCell ref="AY14:BA14"/>
    <mergeCell ref="BB14:BC15"/>
    <mergeCell ref="BD14:BD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BM43:BS44"/>
    <mergeCell ref="BT43:BZ44"/>
    <mergeCell ref="CA43:CG44"/>
    <mergeCell ref="P43:U44"/>
    <mergeCell ref="V43:AD44"/>
    <mergeCell ref="AE43:AH44"/>
    <mergeCell ref="AI43:AQ44"/>
    <mergeCell ref="AR43:AX44"/>
    <mergeCell ref="AY43:BB44"/>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C48:H49"/>
    <mergeCell ref="I48:O49"/>
    <mergeCell ref="P48:U4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A61:B64"/>
    <mergeCell ref="C61:H62"/>
    <mergeCell ref="I61:AM62"/>
    <mergeCell ref="AN61:AS62"/>
    <mergeCell ref="AT61:BJ62"/>
    <mergeCell ref="C63:H64"/>
    <mergeCell ref="I63:O6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68:AD69"/>
    <mergeCell ref="AE68:AH69"/>
    <mergeCell ref="BC63:BD64"/>
    <mergeCell ref="BE63:BH64"/>
    <mergeCell ref="BI63:BJ64"/>
    <mergeCell ref="BM63:BS64"/>
    <mergeCell ref="BT63:BZ64"/>
    <mergeCell ref="CA63:CG64"/>
    <mergeCell ref="P63:U64"/>
    <mergeCell ref="V63:AD64"/>
    <mergeCell ref="AE63:AH64"/>
    <mergeCell ref="AI63:AQ64"/>
    <mergeCell ref="AR63:AX64"/>
    <mergeCell ref="AY63:BB64"/>
    <mergeCell ref="BM68:BS69"/>
    <mergeCell ref="BT68:BZ69"/>
    <mergeCell ref="CA68:CG69"/>
    <mergeCell ref="A71:B74"/>
    <mergeCell ref="C71:H72"/>
    <mergeCell ref="I71:AM72"/>
    <mergeCell ref="AN71:AS72"/>
    <mergeCell ref="AT71:BJ72"/>
    <mergeCell ref="C73:H74"/>
    <mergeCell ref="I73:O7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78:AD79"/>
    <mergeCell ref="AE78:AH79"/>
    <mergeCell ref="BC73:BD74"/>
    <mergeCell ref="BE73:BH74"/>
    <mergeCell ref="BI73:BJ74"/>
    <mergeCell ref="BM73:BS74"/>
    <mergeCell ref="BT73:BZ74"/>
    <mergeCell ref="CA73:CG74"/>
    <mergeCell ref="P73:U74"/>
    <mergeCell ref="V73:AD74"/>
    <mergeCell ref="AE73:AH74"/>
    <mergeCell ref="AI73:AQ74"/>
    <mergeCell ref="AR73:AX74"/>
    <mergeCell ref="AY73:BB74"/>
    <mergeCell ref="BM78:BS79"/>
    <mergeCell ref="BT78:BZ79"/>
    <mergeCell ref="CA78:CG79"/>
    <mergeCell ref="A81:B84"/>
    <mergeCell ref="C81:H82"/>
    <mergeCell ref="I81:AM82"/>
    <mergeCell ref="AN81:AS82"/>
    <mergeCell ref="AT81:BJ82"/>
    <mergeCell ref="C83:H84"/>
    <mergeCell ref="I83:O8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88:AD89"/>
    <mergeCell ref="AE88:AH89"/>
    <mergeCell ref="BC83:BD84"/>
    <mergeCell ref="BE83:BH84"/>
    <mergeCell ref="BI83:BJ84"/>
    <mergeCell ref="BM83:BS84"/>
    <mergeCell ref="BT83:BZ84"/>
    <mergeCell ref="CA83:CG84"/>
    <mergeCell ref="P83:U84"/>
    <mergeCell ref="V83:AD84"/>
    <mergeCell ref="AE83:AH84"/>
    <mergeCell ref="AI83:AQ84"/>
    <mergeCell ref="AR83:AX84"/>
    <mergeCell ref="AY83:BB84"/>
    <mergeCell ref="BM88:BS89"/>
    <mergeCell ref="BT88:BZ89"/>
    <mergeCell ref="CA88:CG8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815" priority="30">
      <formula>AND($I31&lt;&gt;"",$AT31="")</formula>
    </cfRule>
  </conditionalFormatting>
  <conditionalFormatting sqref="AI33">
    <cfRule type="expression" dxfId="814" priority="29">
      <formula>AND($I$31&lt;&gt;"",$AI$33="")</formula>
    </cfRule>
  </conditionalFormatting>
  <conditionalFormatting sqref="I33 I38 I43 I48 I53 I58 I63 I68">
    <cfRule type="expression" dxfId="813" priority="31">
      <formula>AND($I31&lt;&gt;"",$I33="")</formula>
    </cfRule>
  </conditionalFormatting>
  <conditionalFormatting sqref="AI38 AI43 AI48 AI53 AI58 AI63 AI68">
    <cfRule type="expression" dxfId="812" priority="33">
      <formula>AND($I36&lt;&gt;"",$AI38="")</formula>
    </cfRule>
    <cfRule type="expression" dxfId="811" priority="34">
      <formula>IF(AND($I36&lt;&gt;"",AI38&lt;&gt;"",$V33&lt;=$AI38),TRUE,FALSE)</formula>
    </cfRule>
  </conditionalFormatting>
  <conditionalFormatting sqref="V33 V38 V43 V48 V53 V58 V63">
    <cfRule type="expression" dxfId="810" priority="35">
      <formula>AND($I31&lt;&gt;"",$V33="")</formula>
    </cfRule>
    <cfRule type="expression" dxfId="809" priority="36">
      <formula>IF(AND($I36&lt;&gt;"",$AI38&lt;&gt;"",$V33&lt;=$AI38),TRUE,FALSE)</formula>
    </cfRule>
  </conditionalFormatting>
  <conditionalFormatting sqref="AT76">
    <cfRule type="expression" dxfId="808" priority="25">
      <formula>AND($I76&lt;&gt;"",$AT76="")</formula>
    </cfRule>
  </conditionalFormatting>
  <conditionalFormatting sqref="I78">
    <cfRule type="expression" dxfId="807" priority="26">
      <formula>AND($I76&lt;&gt;"",$I78="")</formula>
    </cfRule>
  </conditionalFormatting>
  <conditionalFormatting sqref="AI78">
    <cfRule type="expression" dxfId="806" priority="27">
      <formula>AND($I76&lt;&gt;"",$AI78="")</formula>
    </cfRule>
    <cfRule type="expression" dxfId="805" priority="28">
      <formula>IF(AND($I76&lt;&gt;"",AI78&lt;&gt;"",$V68&lt;=$AI78),TRUE,FALSE)</formula>
    </cfRule>
  </conditionalFormatting>
  <conditionalFormatting sqref="AT101">
    <cfRule type="expression" dxfId="804" priority="21">
      <formula>AND($I101&lt;&gt;"",$AT101="")</formula>
    </cfRule>
  </conditionalFormatting>
  <conditionalFormatting sqref="I103">
    <cfRule type="expression" dxfId="803" priority="22">
      <formula>AND($I101&lt;&gt;"",$I103="")</formula>
    </cfRule>
  </conditionalFormatting>
  <conditionalFormatting sqref="AI103">
    <cfRule type="expression" dxfId="802" priority="23">
      <formula>AND($I101&lt;&gt;"",$AI103="")</formula>
    </cfRule>
    <cfRule type="expression" dxfId="801" priority="24">
      <formula>IF(AND($I101&lt;&gt;"",AI103&lt;&gt;"",$V78&lt;=$AI103),TRUE,FALSE)</formula>
    </cfRule>
  </conditionalFormatting>
  <conditionalFormatting sqref="AT96">
    <cfRule type="expression" dxfId="800" priority="17">
      <formula>AND($I96&lt;&gt;"",$AT96="")</formula>
    </cfRule>
  </conditionalFormatting>
  <conditionalFormatting sqref="I98">
    <cfRule type="expression" dxfId="799" priority="18">
      <formula>AND($I96&lt;&gt;"",$I98="")</formula>
    </cfRule>
  </conditionalFormatting>
  <conditionalFormatting sqref="AI98">
    <cfRule type="expression" dxfId="798" priority="19">
      <formula>AND($I96&lt;&gt;"",$AI98="")</formula>
    </cfRule>
    <cfRule type="expression" dxfId="797" priority="20">
      <formula>IF(AND($I96&lt;&gt;"",AI98&lt;&gt;"",$V78&lt;=$AI98),TRUE,FALSE)</formula>
    </cfRule>
  </conditionalFormatting>
  <conditionalFormatting sqref="AT91">
    <cfRule type="expression" dxfId="796" priority="13">
      <formula>AND($I91&lt;&gt;"",$AT91="")</formula>
    </cfRule>
  </conditionalFormatting>
  <conditionalFormatting sqref="I93">
    <cfRule type="expression" dxfId="795" priority="14">
      <formula>AND($I91&lt;&gt;"",$I93="")</formula>
    </cfRule>
  </conditionalFormatting>
  <conditionalFormatting sqref="AI93">
    <cfRule type="expression" dxfId="794" priority="15">
      <formula>AND($I91&lt;&gt;"",$AI93="")</formula>
    </cfRule>
    <cfRule type="expression" dxfId="793" priority="16">
      <formula>IF(AND($I91&lt;&gt;"",AI93&lt;&gt;"",$V78&lt;=$AI93),TRUE,FALSE)</formula>
    </cfRule>
  </conditionalFormatting>
  <conditionalFormatting sqref="AT86">
    <cfRule type="expression" dxfId="792" priority="9">
      <formula>AND($I86&lt;&gt;"",$AT86="")</formula>
    </cfRule>
  </conditionalFormatting>
  <conditionalFormatting sqref="I88">
    <cfRule type="expression" dxfId="791" priority="10">
      <formula>AND($I86&lt;&gt;"",$I88="")</formula>
    </cfRule>
  </conditionalFormatting>
  <conditionalFormatting sqref="AI88">
    <cfRule type="expression" dxfId="790" priority="11">
      <formula>AND($I86&lt;&gt;"",$AI88="")</formula>
    </cfRule>
    <cfRule type="expression" dxfId="789" priority="12">
      <formula>IF(AND($I86&lt;&gt;"",AI88&lt;&gt;"",$V78&lt;=$AI88),TRUE,FALSE)</formula>
    </cfRule>
  </conditionalFormatting>
  <conditionalFormatting sqref="AT81">
    <cfRule type="expression" dxfId="788" priority="5">
      <formula>AND($I81&lt;&gt;"",$AT81="")</formula>
    </cfRule>
  </conditionalFormatting>
  <conditionalFormatting sqref="I83">
    <cfRule type="expression" dxfId="787" priority="6">
      <formula>AND($I81&lt;&gt;"",$I83="")</formula>
    </cfRule>
  </conditionalFormatting>
  <conditionalFormatting sqref="AI83">
    <cfRule type="expression" dxfId="786" priority="7">
      <formula>AND($I81&lt;&gt;"",$AI83="")</formula>
    </cfRule>
    <cfRule type="expression" dxfId="785" priority="8">
      <formula>IF(AND($I81&lt;&gt;"",AI83&lt;&gt;"",$V78&lt;=$AI83),TRUE,FALSE)</formula>
    </cfRule>
  </conditionalFormatting>
  <conditionalFormatting sqref="AT71">
    <cfRule type="expression" dxfId="784" priority="1">
      <formula>AND($I71&lt;&gt;"",$AT71="")</formula>
    </cfRule>
  </conditionalFormatting>
  <conditionalFormatting sqref="I73">
    <cfRule type="expression" dxfId="783" priority="2">
      <formula>AND($I71&lt;&gt;"",$I73="")</formula>
    </cfRule>
  </conditionalFormatting>
  <conditionalFormatting sqref="AI73">
    <cfRule type="expression" dxfId="782" priority="3">
      <formula>AND($I71&lt;&gt;"",$AI73="")</formula>
    </cfRule>
    <cfRule type="expression" dxfId="781" priority="4">
      <formula>IF(AND($I71&lt;&gt;"",AI73&lt;&gt;"",$V63&lt;=$AI73),TRUE,FALSE)</formula>
    </cfRule>
  </conditionalFormatting>
  <conditionalFormatting sqref="V68">
    <cfRule type="expression" dxfId="780" priority="37">
      <formula>AND($I66&lt;&gt;"",$V68="")</formula>
    </cfRule>
    <cfRule type="expression" dxfId="779" priority="38">
      <formula>IF(AND(#REF!&lt;&gt;"",#REF!&lt;&gt;"",$V68&lt;=#REF!),TRUE,FALSE)</formula>
    </cfRule>
  </conditionalFormatting>
  <conditionalFormatting sqref="V78 V83 V73">
    <cfRule type="expression" dxfId="778" priority="39">
      <formula>AND($I71&lt;&gt;"",$V73="")</formula>
    </cfRule>
    <cfRule type="expression" dxfId="777" priority="40">
      <formula>IF(AND(#REF!&lt;&gt;"",#REF!&lt;&gt;"",$V73&lt;=#REF!),TRUE,FALSE)</formula>
    </cfRule>
  </conditionalFormatting>
  <conditionalFormatting sqref="V103">
    <cfRule type="expression" dxfId="776" priority="41">
      <formula>AND($I101&lt;&gt;"",$V103="")</formula>
    </cfRule>
    <cfRule type="expression" dxfId="775" priority="42">
      <formula>IF(AND(#REF!&lt;&gt;"",#REF!&lt;&gt;"",$V103&lt;=#REF!),TRUE,FALSE)</formula>
    </cfRule>
  </conditionalFormatting>
  <conditionalFormatting sqref="V98">
    <cfRule type="expression" dxfId="774" priority="43">
      <formula>AND($I96&lt;&gt;"",$V98="")</formula>
    </cfRule>
    <cfRule type="expression" dxfId="773" priority="44">
      <formula>IF(AND(#REF!&lt;&gt;"",#REF!&lt;&gt;"",$V98&lt;=#REF!),TRUE,FALSE)</formula>
    </cfRule>
  </conditionalFormatting>
  <conditionalFormatting sqref="V93">
    <cfRule type="expression" dxfId="772" priority="45">
      <formula>AND($I91&lt;&gt;"",$V93="")</formula>
    </cfRule>
    <cfRule type="expression" dxfId="771" priority="46">
      <formula>IF(AND(#REF!&lt;&gt;"",#REF!&lt;&gt;"",$V93&lt;=#REF!),TRUE,FALSE)</formula>
    </cfRule>
  </conditionalFormatting>
  <conditionalFormatting sqref="V88">
    <cfRule type="expression" dxfId="770" priority="47">
      <formula>AND($I86&lt;&gt;"",$V88="")</formula>
    </cfRule>
    <cfRule type="expression" dxfId="769"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C3585966-ECA5-4709-9DB4-8ADE054CD557}">
            <xm:f>IF(AND($I31&lt;&gt;"",AI33&lt;&gt;"",マスタ!$F$6&lt;=$AI33),TRUE,FALSE)</xm:f>
            <x14:dxf>
              <fill>
                <patternFill>
                  <bgColor rgb="FFFF6600"/>
                </patternFill>
              </fill>
            </x14:dxf>
          </x14:cfRule>
          <xm:sqref>AI33:AQ34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45</vt:i4>
      </vt:variant>
    </vt:vector>
  </HeadingPairs>
  <TitlesOfParts>
    <vt:vector size="72" baseType="lpstr">
      <vt:lpstr>チェック用</vt:lpstr>
      <vt:lpstr>保守依頼用</vt:lpstr>
      <vt:lpstr>①職員名簿</vt:lpstr>
      <vt:lpstr>②第１号様式の１</vt:lpstr>
      <vt:lpstr>③第１号様式の３</vt:lpstr>
      <vt:lpstr>④第１号様式の２</vt:lpstr>
      <vt:lpstr>④第１号様式の２ (2)</vt:lpstr>
      <vt:lpstr>④第１号様式の２ (3)</vt:lpstr>
      <vt:lpstr>④第１号様式の２ (4)</vt:lpstr>
      <vt:lpstr>④第１号様式の２ (5)</vt:lpstr>
      <vt:lpstr>④第１号様式の２ (6)</vt:lpstr>
      <vt:lpstr>④第１号様式の２ (7)</vt:lpstr>
      <vt:lpstr>④第１号様式の２ (8)</vt:lpstr>
      <vt:lpstr>④第１号様式の２ (9)</vt:lpstr>
      <vt:lpstr>④第１号様式の２ (10)</vt:lpstr>
      <vt:lpstr>④第１号様式の２ (11)</vt:lpstr>
      <vt:lpstr>④第１号様式の２ (12)</vt:lpstr>
      <vt:lpstr>④第１号様式の２ (13)</vt:lpstr>
      <vt:lpstr>④第１号様式の２ (14)</vt:lpstr>
      <vt:lpstr>④第１号様式の２ (15)</vt:lpstr>
      <vt:lpstr>④第１号様式の２ (16)</vt:lpstr>
      <vt:lpstr>④第１号様式の２ (17)</vt:lpstr>
      <vt:lpstr>④第１号様式の２ (18)</vt:lpstr>
      <vt:lpstr>④第１号様式の２ (19)</vt:lpstr>
      <vt:lpstr>④第１号様式の２ (20)</vt:lpstr>
      <vt:lpstr>⑤次年度移行用　職員名簿</vt:lpstr>
      <vt:lpstr>マスタ</vt:lpstr>
      <vt:lpstr>②第１号様式の１!Print_Area</vt:lpstr>
      <vt:lpstr>③第１号様式の３!Print_Area</vt:lpstr>
      <vt:lpstr>④第１号様式の２!Print_Area</vt:lpstr>
      <vt:lpstr>'④第１号様式の２ (10)'!Print_Area</vt:lpstr>
      <vt:lpstr>'④第１号様式の２ (11)'!Print_Area</vt:lpstr>
      <vt:lpstr>'④第１号様式の２ (12)'!Print_Area</vt:lpstr>
      <vt:lpstr>'④第１号様式の２ (13)'!Print_Area</vt:lpstr>
      <vt:lpstr>'④第１号様式の２ (14)'!Print_Area</vt:lpstr>
      <vt:lpstr>'④第１号様式の２ (15)'!Print_Area</vt:lpstr>
      <vt:lpstr>'④第１号様式の２ (16)'!Print_Area</vt:lpstr>
      <vt:lpstr>'④第１号様式の２ (17)'!Print_Area</vt:lpstr>
      <vt:lpstr>'④第１号様式の２ (18)'!Print_Area</vt:lpstr>
      <vt:lpstr>'④第１号様式の２ (19)'!Print_Area</vt:lpstr>
      <vt:lpstr>'④第１号様式の２ (2)'!Print_Area</vt:lpstr>
      <vt:lpstr>'④第１号様式の２ (20)'!Print_Area</vt:lpstr>
      <vt:lpstr>'④第１号様式の２ (3)'!Print_Area</vt:lpstr>
      <vt:lpstr>'④第１号様式の２ (4)'!Print_Area</vt:lpstr>
      <vt:lpstr>'④第１号様式の２ (5)'!Print_Area</vt:lpstr>
      <vt:lpstr>'④第１号様式の２ (6)'!Print_Area</vt:lpstr>
      <vt:lpstr>'④第１号様式の２ (7)'!Print_Area</vt:lpstr>
      <vt:lpstr>'④第１号様式の２ (8)'!Print_Area</vt:lpstr>
      <vt:lpstr>'④第１号様式の２ (9)'!Print_Area</vt:lpstr>
      <vt:lpstr>①職員名簿!Print_Titles</vt:lpstr>
      <vt:lpstr>②第１号様式の１!Print_Titles</vt:lpstr>
      <vt:lpstr>③第１号様式の３!Print_Titles</vt:lpstr>
      <vt:lpstr>④第１号様式の２!Print_Titles</vt:lpstr>
      <vt:lpstr>'④第１号様式の２ (10)'!Print_Titles</vt:lpstr>
      <vt:lpstr>'④第１号様式の２ (11)'!Print_Titles</vt:lpstr>
      <vt:lpstr>'④第１号様式の２ (12)'!Print_Titles</vt:lpstr>
      <vt:lpstr>'④第１号様式の２ (13)'!Print_Titles</vt:lpstr>
      <vt:lpstr>'④第１号様式の２ (14)'!Print_Titles</vt:lpstr>
      <vt:lpstr>'④第１号様式の２ (15)'!Print_Titles</vt:lpstr>
      <vt:lpstr>'④第１号様式の２ (16)'!Print_Titles</vt:lpstr>
      <vt:lpstr>'④第１号様式の２ (17)'!Print_Titles</vt:lpstr>
      <vt:lpstr>'④第１号様式の２ (18)'!Print_Titles</vt:lpstr>
      <vt:lpstr>'④第１号様式の２ (19)'!Print_Titles</vt:lpstr>
      <vt:lpstr>'④第１号様式の２ (2)'!Print_Titles</vt:lpstr>
      <vt:lpstr>'④第１号様式の２ (20)'!Print_Titles</vt:lpstr>
      <vt:lpstr>'④第１号様式の２ (3)'!Print_Titles</vt:lpstr>
      <vt:lpstr>'④第１号様式の２ (4)'!Print_Titles</vt:lpstr>
      <vt:lpstr>'④第１号様式の２ (5)'!Print_Titles</vt:lpstr>
      <vt:lpstr>'④第１号様式の２ (6)'!Print_Titles</vt:lpstr>
      <vt:lpstr>'④第１号様式の２ (7)'!Print_Titles</vt:lpstr>
      <vt:lpstr>'④第１号様式の２ (8)'!Print_Titles</vt:lpstr>
      <vt:lpstr>'④第１号様式の２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2021-03-09T10:54:16Z</cp:lastPrinted>
  <dcterms:created xsi:type="dcterms:W3CDTF">2021-02-10T07:23:40Z</dcterms:created>
  <dcterms:modified xsi:type="dcterms:W3CDTF">2023-02-22T07:13:20Z</dcterms:modified>
</cp:coreProperties>
</file>